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26.83203125" customWidth="1"/>
    <col min="2" max="2" width="30.83203125" customWidth="1"/>
    <col min="3" max="3" width="24.83203125" customWidth="1"/>
    <col min="4" max="4" width="18.83203125" customWidth="1"/>
    <col min="5" max="5" width="22.83203125" customWidth="1"/>
    <col min="6" max="6" width="18.83203125" customWidth="1"/>
    <col min="7" max="7" width="12.83203125" customWidth="1"/>
    <col min="8" max="8" width="10.83203125" customWidth="1"/>
    <col min="9" max="9" width="12.83203125" customWidth="1"/>
    <col min="10" max="10" width="20.83203125" customWidth="1"/>
    <col min="11" max="11" width="8.83203125" customWidth="1"/>
    <col min="12" max="12" width="20.83203125" customWidth="1"/>
  </cols>
  <sheetData>
    <row r="1">
      <c r="A1" t="str">
        <v>Records Retention Schedule</v>
      </c>
    </row>
    <row r="2">
      <c r="A2" t="str">
        <v>Free template from coplain.com/templates/records-retention-schedule-template — field guide and filled Example on that page.</v>
      </c>
    </row>
    <row r="3">
      <c r="A3" t="str">
        <v>Company</v>
      </c>
    </row>
    <row r="4">
      <c r="A4" t="str">
        <v>As of</v>
      </c>
      <c r="B4" s="1">
        <f>TODAY()</f>
      </c>
    </row>
    <row r="5">
      <c r="A5" t="str">
        <v>Schedule owner</v>
      </c>
    </row>
    <row r="6">
      <c r="A6" t="str">
        <v>Approved by / date</v>
      </c>
    </row>
    <row r="8">
      <c r="A8" t="str">
        <v>Record type</v>
      </c>
      <c r="B8" t="str">
        <v>Example records</v>
      </c>
      <c r="C8" t="str">
        <v>Requirement / source</v>
      </c>
      <c r="D8" t="str">
        <v>Owner</v>
      </c>
      <c r="E8" t="str">
        <v>Location / format</v>
      </c>
      <c r="F8" t="str">
        <v>Retention trigger</v>
      </c>
      <c r="G8" t="str">
        <v>Trigger date</v>
      </c>
      <c r="H8" t="str">
        <v>Retention (years)</v>
      </c>
      <c r="I8" t="str">
        <v>Disposal date</v>
      </c>
      <c r="J8" t="str">
        <v>Disposal method</v>
      </c>
      <c r="K8" t="str">
        <v>Hold?</v>
      </c>
      <c r="L8" t="str">
        <v>Status</v>
      </c>
    </row>
    <row r="9">
      <c r="I9" s="1">
        <f>IF(OR(G9="",H9=""),"",EDATE(G9,ROUND(H9*12,0)))</f>
      </c>
      <c r="L9">
        <f>IF(A9="","",IF(K9="Yes","On hold",IF(I9="","No disposal date",IF(I9&lt;=$B$4,"Eligible for disposal","Retain"))))</f>
      </c>
    </row>
    <row r="10">
      <c r="I10" s="1">
        <f>IF(OR(G10="",H10=""),"",EDATE(G10,ROUND(H10*12,0)))</f>
      </c>
      <c r="L10">
        <f>IF(A10="","",IF(K10="Yes","On hold",IF(I10="","No disposal date",IF(I10&lt;=$B$4,"Eligible for disposal","Retain"))))</f>
      </c>
    </row>
    <row r="11">
      <c r="I11" s="1">
        <f>IF(OR(G11="",H11=""),"",EDATE(G11,ROUND(H11*12,0)))</f>
      </c>
      <c r="L11">
        <f>IF(A11="","",IF(K11="Yes","On hold",IF(I11="","No disposal date",IF(I11&lt;=$B$4,"Eligible for disposal","Retain"))))</f>
      </c>
    </row>
    <row r="12">
      <c r="I12" s="1">
        <f>IF(OR(G12="",H12=""),"",EDATE(G12,ROUND(H12*12,0)))</f>
      </c>
      <c r="L12">
        <f>IF(A12="","",IF(K12="Yes","On hold",IF(I12="","No disposal date",IF(I12&lt;=$B$4,"Eligible for disposal","Retain"))))</f>
      </c>
    </row>
    <row r="13">
      <c r="I13" s="1">
        <f>IF(OR(G13="",H13=""),"",EDATE(G13,ROUND(H13*12,0)))</f>
      </c>
      <c r="L13">
        <f>IF(A13="","",IF(K13="Yes","On hold",IF(I13="","No disposal date",IF(I13&lt;=$B$4,"Eligible for disposal","Retain"))))</f>
      </c>
    </row>
    <row r="14">
      <c r="I14" s="1">
        <f>IF(OR(G14="",H14=""),"",EDATE(G14,ROUND(H14*12,0)))</f>
      </c>
      <c r="L14">
        <f>IF(A14="","",IF(K14="Yes","On hold",IF(I14="","No disposal date",IF(I14&lt;=$B$4,"Eligible for disposal","Retain"))))</f>
      </c>
    </row>
    <row r="15">
      <c r="I15" s="1">
        <f>IF(OR(G15="",H15=""),"",EDATE(G15,ROUND(H15*12,0)))</f>
      </c>
      <c r="L15">
        <f>IF(A15="","",IF(K15="Yes","On hold",IF(I15="","No disposal date",IF(I15&lt;=$B$4,"Eligible for disposal","Retain"))))</f>
      </c>
    </row>
    <row r="16">
      <c r="I16" s="1">
        <f>IF(OR(G16="",H16=""),"",EDATE(G16,ROUND(H16*12,0)))</f>
      </c>
      <c r="L16">
        <f>IF(A16="","",IF(K16="Yes","On hold",IF(I16="","No disposal date",IF(I16&lt;=$B$4,"Eligible for disposal","Retain"))))</f>
      </c>
    </row>
    <row r="17">
      <c r="I17" s="1">
        <f>IF(OR(G17="",H17=""),"",EDATE(G17,ROUND(H17*12,0)))</f>
      </c>
      <c r="L17">
        <f>IF(A17="","",IF(K17="Yes","On hold",IF(I17="","No disposal date",IF(I17&lt;=$B$4,"Eligible for disposal","Retain"))))</f>
      </c>
    </row>
    <row r="18">
      <c r="I18" s="1">
        <f>IF(OR(G18="",H18=""),"",EDATE(G18,ROUND(H18*12,0)))</f>
      </c>
      <c r="L18">
        <f>IF(A18="","",IF(K18="Yes","On hold",IF(I18="","No disposal date",IF(I18&lt;=$B$4,"Eligible for disposal","Retain"))))</f>
      </c>
    </row>
    <row r="19">
      <c r="I19" s="1">
        <f>IF(OR(G19="",H19=""),"",EDATE(G19,ROUND(H19*12,0)))</f>
      </c>
      <c r="L19">
        <f>IF(A19="","",IF(K19="Yes","On hold",IF(I19="","No disposal date",IF(I19&lt;=$B$4,"Eligible for disposal","Retain"))))</f>
      </c>
    </row>
    <row r="20">
      <c r="I20" s="1">
        <f>IF(OR(G20="",H20=""),"",EDATE(G20,ROUND(H20*12,0)))</f>
      </c>
      <c r="L20">
        <f>IF(A20="","",IF(K20="Yes","On hold",IF(I20="","No disposal date",IF(I20&lt;=$B$4,"Eligible for disposal","Retain"))))</f>
      </c>
    </row>
    <row r="21">
      <c r="I21" s="1">
        <f>IF(OR(G21="",H21=""),"",EDATE(G21,ROUND(H21*12,0)))</f>
      </c>
      <c r="L21">
        <f>IF(A21="","",IF(K21="Yes","On hold",IF(I21="","No disposal date",IF(I21&lt;=$B$4,"Eligible for disposal","Retain"))))</f>
      </c>
    </row>
    <row r="22">
      <c r="I22" s="1">
        <f>IF(OR(G22="",H22=""),"",EDATE(G22,ROUND(H22*12,0)))</f>
      </c>
      <c r="L22">
        <f>IF(A22="","",IF(K22="Yes","On hold",IF(I22="","No disposal date",IF(I22&lt;=$B$4,"Eligible for disposal","Retain"))))</f>
      </c>
    </row>
    <row r="23">
      <c r="I23" s="1">
        <f>IF(OR(G23="",H23=""),"",EDATE(G23,ROUND(H23*12,0)))</f>
      </c>
      <c r="L23">
        <f>IF(A23="","",IF(K23="Yes","On hold",IF(I23="","No disposal date",IF(I23&lt;=$B$4,"Eligible for disposal","Retain"))))</f>
      </c>
    </row>
    <row r="24">
      <c r="I24" s="1">
        <f>IF(OR(G24="",H24=""),"",EDATE(G24,ROUND(H24*12,0)))</f>
      </c>
      <c r="L24">
        <f>IF(A24="","",IF(K24="Yes","On hold",IF(I24="","No disposal date",IF(I24&lt;=$B$4,"Eligible for disposal","Retain"))))</f>
      </c>
    </row>
    <row r="25">
      <c r="I25" s="1">
        <f>IF(OR(G25="",H25=""),"",EDATE(G25,ROUND(H25*12,0)))</f>
      </c>
      <c r="L25">
        <f>IF(A25="","",IF(K25="Yes","On hold",IF(I25="","No disposal date",IF(I25&lt;=$B$4,"Eligible for disposal","Retain"))))</f>
      </c>
    </row>
    <row r="26">
      <c r="I26" s="1">
        <f>IF(OR(G26="",H26=""),"",EDATE(G26,ROUND(H26*12,0)))</f>
      </c>
      <c r="L26">
        <f>IF(A26="","",IF(K26="Yes","On hold",IF(I26="","No disposal date",IF(I26&lt;=$B$4,"Eligible for disposal","Retain"))))</f>
      </c>
    </row>
    <row r="27">
      <c r="I27" s="1">
        <f>IF(OR(G27="",H27=""),"",EDATE(G27,ROUND(H27*12,0)))</f>
      </c>
      <c r="L27">
        <f>IF(A27="","",IF(K27="Yes","On hold",IF(I27="","No disposal date",IF(I27&lt;=$B$4,"Eligible for disposal","Retain"))))</f>
      </c>
    </row>
    <row r="28">
      <c r="I28" s="1">
        <f>IF(OR(G28="",H28=""),"",EDATE(G28,ROUND(H28*12,0)))</f>
      </c>
      <c r="L28">
        <f>IF(A28="","",IF(K28="Yes","On hold",IF(I28="","No disposal date",IF(I28&lt;=$B$4,"Eligible for disposal","Retain"))))</f>
      </c>
    </row>
    <row r="29">
      <c r="I29" s="1">
        <f>IF(OR(G29="",H29=""),"",EDATE(G29,ROUND(H29*12,0)))</f>
      </c>
      <c r="L29">
        <f>IF(A29="","",IF(K29="Yes","On hold",IF(I29="","No disposal date",IF(I29&lt;=$B$4,"Eligible for disposal","Retain"))))</f>
      </c>
    </row>
    <row r="30">
      <c r="I30" s="1">
        <f>IF(OR(G30="",H30=""),"",EDATE(G30,ROUND(H30*12,0)))</f>
      </c>
      <c r="L30">
        <f>IF(A30="","",IF(K30="Yes","On hold",IF(I30="","No disposal date",IF(I30&lt;=$B$4,"Eligible for disposal","Retain"))))</f>
      </c>
    </row>
    <row r="31">
      <c r="I31" s="1">
        <f>IF(OR(G31="",H31=""),"",EDATE(G31,ROUND(H31*12,0)))</f>
      </c>
      <c r="L31">
        <f>IF(A31="","",IF(K31="Yes","On hold",IF(I31="","No disposal date",IF(I31&lt;=$B$4,"Eligible for disposal","Retain"))))</f>
      </c>
    </row>
    <row r="32">
      <c r="I32" s="1">
        <f>IF(OR(G32="",H32=""),"",EDATE(G32,ROUND(H32*12,0)))</f>
      </c>
      <c r="L32">
        <f>IF(A32="","",IF(K32="Yes","On hold",IF(I32="","No disposal date",IF(I32&lt;=$B$4,"Eligible for disposal","Retain"))))</f>
      </c>
    </row>
    <row r="33">
      <c r="I33" s="1">
        <f>IF(OR(G33="",H33=""),"",EDATE(G33,ROUND(H33*12,0)))</f>
      </c>
      <c r="L33">
        <f>IF(A33="","",IF(K33="Yes","On hold",IF(I33="","No disposal date",IF(I33&lt;=$B$4,"Eligible for disposal","Retain"))))</f>
      </c>
    </row>
    <row r="34">
      <c r="I34" s="1">
        <f>IF(OR(G34="",H34=""),"",EDATE(G34,ROUND(H34*12,0)))</f>
      </c>
      <c r="L34">
        <f>IF(A34="","",IF(K34="Yes","On hold",IF(I34="","No disposal date",IF(I34&lt;=$B$4,"Eligible for disposal","Retain"))))</f>
      </c>
    </row>
    <row r="35">
      <c r="I35" s="1">
        <f>IF(OR(G35="",H35=""),"",EDATE(G35,ROUND(H35*12,0)))</f>
      </c>
      <c r="L35">
        <f>IF(A35="","",IF(K35="Yes","On hold",IF(I35="","No disposal date",IF(I35&lt;=$B$4,"Eligible for disposal","Retain"))))</f>
      </c>
    </row>
    <row r="36">
      <c r="I36" s="1">
        <f>IF(OR(G36="",H36=""),"",EDATE(G36,ROUND(H36*12,0)))</f>
      </c>
      <c r="L36">
        <f>IF(A36="","",IF(K36="Yes","On hold",IF(I36="","No disposal date",IF(I36&lt;=$B$4,"Eligible for disposal","Retain"))))</f>
      </c>
    </row>
    <row r="37">
      <c r="I37" s="1">
        <f>IF(OR(G37="",H37=""),"",EDATE(G37,ROUND(H37*12,0)))</f>
      </c>
      <c r="L37">
        <f>IF(A37="","",IF(K37="Yes","On hold",IF(I37="","No disposal date",IF(I37&lt;=$B$4,"Eligible for disposal","Retain"))))</f>
      </c>
    </row>
    <row r="38">
      <c r="I38" s="1">
        <f>IF(OR(G38="",H38=""),"",EDATE(G38,ROUND(H38*12,0)))</f>
      </c>
      <c r="L38">
        <f>IF(A38="","",IF(K38="Yes","On hold",IF(I38="","No disposal date",IF(I38&lt;=$B$4,"Eligible for disposal","Retain"))))</f>
      </c>
    </row>
    <row r="39">
      <c r="I39" s="1">
        <f>IF(OR(G39="",H39=""),"",EDATE(G39,ROUND(H39*12,0)))</f>
      </c>
      <c r="L39">
        <f>IF(A39="","",IF(K39="Yes","On hold",IF(I39="","No disposal date",IF(I39&lt;=$B$4,"Eligible for disposal","Retain"))))</f>
      </c>
    </row>
    <row r="40">
      <c r="I40" s="1">
        <f>IF(OR(G40="",H40=""),"",EDATE(G40,ROUND(H40*12,0)))</f>
      </c>
      <c r="L40">
        <f>IF(A40="","",IF(K40="Yes","On hold",IF(I40="","No disposal date",IF(I40&lt;=$B$4,"Eligible for disposal","Retain"))))</f>
      </c>
    </row>
    <row r="41">
      <c r="I41" s="1">
        <f>IF(OR(G41="",H41=""),"",EDATE(G41,ROUND(H41*12,0)))</f>
      </c>
      <c r="L41">
        <f>IF(A41="","",IF(K41="Yes","On hold",IF(I41="","No disposal date",IF(I41&lt;=$B$4,"Eligible for disposal","Retain"))))</f>
      </c>
    </row>
    <row r="42">
      <c r="I42" s="1">
        <f>IF(OR(G42="",H42=""),"",EDATE(G42,ROUND(H42*12,0)))</f>
      </c>
      <c r="L42">
        <f>IF(A42="","",IF(K42="Yes","On hold",IF(I42="","No disposal date",IF(I42&lt;=$B$4,"Eligible for disposal","Retain"))))</f>
      </c>
    </row>
    <row r="43">
      <c r="I43" s="1">
        <f>IF(OR(G43="",H43=""),"",EDATE(G43,ROUND(H43*12,0)))</f>
      </c>
      <c r="L43">
        <f>IF(A43="","",IF(K43="Yes","On hold",IF(I43="","No disposal date",IF(I43&lt;=$B$4,"Eligible for disposal","Retain"))))</f>
      </c>
    </row>
    <row r="44">
      <c r="I44" s="1">
        <f>IF(OR(G44="",H44=""),"",EDATE(G44,ROUND(H44*12,0)))</f>
      </c>
      <c r="L44">
        <f>IF(A44="","",IF(K44="Yes","On hold",IF(I44="","No disposal date",IF(I44&lt;=$B$4,"Eligible for disposal","Retain"))))</f>
      </c>
    </row>
    <row r="45">
      <c r="I45" s="1">
        <f>IF(OR(G45="",H45=""),"",EDATE(G45,ROUND(H45*12,0)))</f>
      </c>
      <c r="L45">
        <f>IF(A45="","",IF(K45="Yes","On hold",IF(I45="","No disposal date",IF(I45&lt;=$B$4,"Eligible for disposal","Retain"))))</f>
      </c>
    </row>
    <row r="46">
      <c r="I46" s="1">
        <f>IF(OR(G46="",H46=""),"",EDATE(G46,ROUND(H46*12,0)))</f>
      </c>
      <c r="L46">
        <f>IF(A46="","",IF(K46="Yes","On hold",IF(I46="","No disposal date",IF(I46&lt;=$B$4,"Eligible for disposal","Retain"))))</f>
      </c>
    </row>
    <row r="47">
      <c r="I47" s="1">
        <f>IF(OR(G47="",H47=""),"",EDATE(G47,ROUND(H47*12,0)))</f>
      </c>
      <c r="L47">
        <f>IF(A47="","",IF(K47="Yes","On hold",IF(I47="","No disposal date",IF(I47&lt;=$B$4,"Eligible for disposal","Retain"))))</f>
      </c>
    </row>
    <row r="48">
      <c r="I48" s="1">
        <f>IF(OR(G48="",H48=""),"",EDATE(G48,ROUND(H48*12,0)))</f>
      </c>
      <c r="L48">
        <f>IF(A48="","",IF(K48="Yes","On hold",IF(I48="","No disposal date",IF(I48&lt;=$B$4,"Eligible for disposal","Retain"))))</f>
      </c>
    </row>
    <row r="50">
      <c r="A50" t="str">
        <v>Record types</v>
      </c>
      <c r="B50">
        <f>COUNTA(A9:A48)</f>
      </c>
    </row>
    <row r="51">
      <c r="A51" t="str">
        <v>Eligible for disposal</v>
      </c>
      <c r="B51">
        <f>COUNTIF(L9:L48,"Eligible for disposal")</f>
      </c>
    </row>
    <row r="52">
      <c r="A52" t="str">
        <v>On hold</v>
      </c>
      <c r="B52">
        <f>COUNTIF(L9:L48,"On hold")</f>
      </c>
    </row>
    <row r="53">
      <c r="A53" t="str">
        <v>No disposal date</v>
      </c>
      <c r="B53">
        <f>COUNTIF(L9:L48,"No disposal date")</f>
      </c>
    </row>
  </sheetData>
  <conditionalFormatting sqref="A9:L48">
    <cfRule type="expression" dxfId="0" priority="1">
      <formula>$L9="Eligible for disposal"</formula>
    </cfRule>
  </conditionalFormatting>
  <dataValidations count="1">
    <dataValidation type="list" allowBlank="1" showErrorMessage="1" sqref="K9:K48">
      <formula1>"Yes,No"</formula1>
    </dataValidation>
  </dataValidations>
  <ignoredErrors>
    <ignoredError numberStoredAsText="1" sqref="A1:L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6.83203125" customWidth="1"/>
    <col min="2" max="2" width="30.83203125" customWidth="1"/>
    <col min="3" max="3" width="24.83203125" customWidth="1"/>
    <col min="4" max="4" width="18.83203125" customWidth="1"/>
    <col min="5" max="5" width="22.83203125" customWidth="1"/>
    <col min="6" max="6" width="18.83203125" customWidth="1"/>
    <col min="7" max="7" width="12.83203125" customWidth="1"/>
    <col min="8" max="8" width="10.83203125" customWidth="1"/>
    <col min="9" max="9" width="12.83203125" customWidth="1"/>
    <col min="10" max="10" width="20.83203125" customWidth="1"/>
    <col min="11" max="11" width="8.83203125" customWidth="1"/>
    <col min="12" max="12" width="20.83203125" customWidth="1"/>
  </cols>
  <sheetData>
    <row r="1">
      <c r="A1" t="str">
        <v>Records Retention Schedule</v>
      </c>
    </row>
    <row r="2">
      <c r="A2" t="str">
        <v>Example — fictional data for illustration. Replace it with your own on the Template sheet.</v>
      </c>
    </row>
    <row r="3">
      <c r="A3" t="str">
        <v>Company</v>
      </c>
      <c r="B3" t="str">
        <v>Example Precision Co.</v>
      </c>
    </row>
    <row r="4">
      <c r="A4" t="str">
        <v>As of</v>
      </c>
      <c r="B4" s="1">
        <v>46296</v>
      </c>
    </row>
    <row r="5">
      <c r="A5" t="str">
        <v>Schedule owner</v>
      </c>
      <c r="B5" t="str">
        <v>Quality Manager</v>
      </c>
    </row>
    <row r="6">
      <c r="A6" t="str">
        <v>Approved by / date</v>
      </c>
      <c r="B6" t="str">
        <v>General Manager, 2026-01-12</v>
      </c>
    </row>
    <row r="8">
      <c r="A8" t="str">
        <v>Record type</v>
      </c>
      <c r="B8" t="str">
        <v>Example records</v>
      </c>
      <c r="C8" t="str">
        <v>Requirement / source</v>
      </c>
      <c r="D8" t="str">
        <v>Owner</v>
      </c>
      <c r="E8" t="str">
        <v>Location / format</v>
      </c>
      <c r="F8" t="str">
        <v>Retention trigger</v>
      </c>
      <c r="G8" t="str">
        <v>Trigger date</v>
      </c>
      <c r="H8" t="str">
        <v>Retention (years)</v>
      </c>
      <c r="I8" t="str">
        <v>Disposal date</v>
      </c>
      <c r="J8" t="str">
        <v>Disposal method</v>
      </c>
      <c r="K8" t="str">
        <v>Hold?</v>
      </c>
      <c r="L8" t="str">
        <v>Status</v>
      </c>
    </row>
    <row r="9">
      <c r="A9" t="str">
        <v>Inspection records</v>
      </c>
      <c r="B9" t="str">
        <v>Final inspection reports, FAI reports</v>
      </c>
      <c r="C9" t="str">
        <v>ISO 9001 8.6; customer terms</v>
      </c>
      <c r="D9" t="str">
        <v>Quality Manager</v>
      </c>
      <c r="E9" t="str">
        <v>ERP and scanned PDF</v>
      </c>
      <c r="F9" t="str">
        <v>Part shipped</v>
      </c>
      <c r="G9" s="1">
        <v>43707</v>
      </c>
      <c r="H9">
        <v>7</v>
      </c>
      <c r="I9" s="1">
        <f>IF(OR(G9="",H9=""),"",EDATE(G9,ROUND(H9*12,0)))</f>
      </c>
      <c r="J9" t="str">
        <v>Secure shred / delete</v>
      </c>
      <c r="K9" t="str">
        <v>No</v>
      </c>
      <c r="L9">
        <f>IF(A9="","",IF(K9="Yes","On hold",IF(I9="","No disposal date",IF(I9&lt;=$B$4,"Eligible for disposal","Retain"))))</f>
      </c>
    </row>
    <row r="10">
      <c r="A10" t="str">
        <v>Calibration records</v>
      </c>
      <c r="B10" t="str">
        <v>Certificates, as-found data</v>
      </c>
      <c r="C10" t="str">
        <v>ISO 9001 7.1.5.2</v>
      </c>
      <c r="D10" t="str">
        <v>Quality Manager</v>
      </c>
      <c r="E10" t="str">
        <v>Network folder, PDF</v>
      </c>
      <c r="F10" t="str">
        <v>Gauge retired</v>
      </c>
      <c r="G10" s="1">
        <v>45056</v>
      </c>
      <c r="H10">
        <v>5</v>
      </c>
      <c r="I10" s="1">
        <f>IF(OR(G10="",H10=""),"",EDATE(G10,ROUND(H10*12,0)))</f>
      </c>
      <c r="J10" t="str">
        <v>Delete</v>
      </c>
      <c r="K10" t="str">
        <v>No</v>
      </c>
      <c r="L10">
        <f>IF(A10="","",IF(K10="Yes","On hold",IF(I10="","No disposal date",IF(I10&lt;=$B$4,"Eligible for disposal","Retain"))))</f>
      </c>
    </row>
    <row r="11">
      <c r="A11" t="str">
        <v>Training records</v>
      </c>
      <c r="B11" t="str">
        <v>Sign-off sheets, skills matrix</v>
      </c>
      <c r="C11" t="str">
        <v>ISO 9001 7.2</v>
      </c>
      <c r="D11" t="str">
        <v>HR Lead</v>
      </c>
      <c r="E11" t="str">
        <v>HR system</v>
      </c>
      <c r="F11" t="str">
        <v>Employee leaves</v>
      </c>
      <c r="G11" s="1">
        <v>45322</v>
      </c>
      <c r="H11">
        <v>3</v>
      </c>
      <c r="I11" s="1">
        <f>IF(OR(G11="",H11=""),"",EDATE(G11,ROUND(H11*12,0)))</f>
      </c>
      <c r="J11" t="str">
        <v>Delete</v>
      </c>
      <c r="K11" t="str">
        <v>No</v>
      </c>
      <c r="L11">
        <f>IF(A11="","",IF(K11="Yes","On hold",IF(I11="","No disposal date",IF(I11&lt;=$B$4,"Eligible for disposal","Retain"))))</f>
      </c>
    </row>
    <row r="12">
      <c r="A12" t="str">
        <v>Superseded procedures</v>
      </c>
      <c r="B12" t="str">
        <v>Obsolete revisions of SOPs and WIs</v>
      </c>
      <c r="C12" t="str">
        <v>ISO 9001 7.5.3.2</v>
      </c>
      <c r="D12" t="str">
        <v>Document Controller</v>
      </c>
      <c r="E12" t="str">
        <v>Document system archive</v>
      </c>
      <c r="F12" t="str">
        <v>Superseded</v>
      </c>
      <c r="G12" s="1">
        <v>43983</v>
      </c>
      <c r="H12">
        <v>5</v>
      </c>
      <c r="I12" s="1">
        <f>IF(OR(G12="",H12=""),"",EDATE(G12,ROUND(H12*12,0)))</f>
      </c>
      <c r="J12" t="str">
        <v>Delete</v>
      </c>
      <c r="K12" t="str">
        <v>No</v>
      </c>
      <c r="L12">
        <f>IF(A12="","",IF(K12="Yes","On hold",IF(I12="","No disposal date",IF(I12&lt;=$B$4,"Eligible for disposal","Retain"))))</f>
      </c>
    </row>
    <row r="13">
      <c r="A13" t="str">
        <v>NCR and CAPA records</v>
      </c>
      <c r="B13" t="str">
        <v>NCRs, 8D reports, CAPA forms</v>
      </c>
      <c r="C13" t="str">
        <v>ISO 9001 10.2.2</v>
      </c>
      <c r="D13" t="str">
        <v>Quality Manager</v>
      </c>
      <c r="E13" t="str">
        <v>QMS database</v>
      </c>
      <c r="F13" t="str">
        <v>Record closed</v>
      </c>
      <c r="G13" s="1">
        <v>43202</v>
      </c>
      <c r="H13">
        <v>7</v>
      </c>
      <c r="I13" s="1">
        <f>IF(OR(G13="",H13=""),"",EDATE(G13,ROUND(H13*12,0)))</f>
      </c>
      <c r="J13" t="str">
        <v>Delete</v>
      </c>
      <c r="K13" t="str">
        <v>Yes</v>
      </c>
      <c r="L13">
        <f>IF(A13="","",IF(K13="Yes","On hold",IF(I13="","No disposal date",IF(I13&lt;=$B$4,"Eligible for disposal","Retain"))))</f>
      </c>
    </row>
    <row r="14">
      <c r="A14" t="str">
        <v>Management review minutes</v>
      </c>
      <c r="B14" t="str">
        <v>Agenda, minutes, action log</v>
      </c>
      <c r="C14" t="str">
        <v>ISO 9001 9.3.3</v>
      </c>
      <c r="D14" t="str">
        <v>Quality Manager</v>
      </c>
      <c r="E14" t="str">
        <v>QMS shared drive</v>
      </c>
      <c r="F14" t="str">
        <v>Meeting held</v>
      </c>
      <c r="G14" s="1">
        <v>46217</v>
      </c>
      <c r="H14">
        <v>10</v>
      </c>
      <c r="I14" s="1">
        <f>IF(OR(G14="",H14=""),"",EDATE(G14,ROUND(H14*12,0)))</f>
      </c>
      <c r="J14" t="str">
        <v>Delete</v>
      </c>
      <c r="K14" t="str">
        <v>No</v>
      </c>
      <c r="L14">
        <f>IF(A14="","",IF(K14="Yes","On hold",IF(I14="","No disposal date",IF(I14&lt;=$B$4,"Eligible for disposal","Retain"))))</f>
      </c>
    </row>
    <row r="15">
      <c r="A15" t="str">
        <v>PPAP and tooling records</v>
      </c>
      <c r="B15" t="str">
        <v>PPAP submissions, tooling records</v>
      </c>
      <c r="C15" t="str">
        <v>IATF 16949 7.5.3.2.1; customer</v>
      </c>
      <c r="D15" t="str">
        <v>Quality Engineer</v>
      </c>
      <c r="E15" t="str">
        <v>Customer folders</v>
      </c>
      <c r="F15" t="str">
        <v>Part production ends</v>
      </c>
      <c r="H15">
        <v>1</v>
      </c>
      <c r="I15" s="1">
        <f>IF(OR(G15="",H15=""),"",EDATE(G15,ROUND(H15*12,0)))</f>
      </c>
      <c r="J15" t="str">
        <v>Delete</v>
      </c>
      <c r="K15" t="str">
        <v>No</v>
      </c>
      <c r="L15">
        <f>IF(A15="","",IF(K15="Yes","On hold",IF(I15="","No disposal date",IF(I15&lt;=$B$4,"Eligible for disposal","Retain"))))</f>
      </c>
    </row>
    <row r="17">
      <c r="A17" t="str">
        <v>Record types</v>
      </c>
      <c r="B17">
        <f>COUNTA(A9:A15)</f>
      </c>
    </row>
    <row r="18">
      <c r="A18" t="str">
        <v>Eligible for disposal</v>
      </c>
      <c r="B18">
        <f>COUNTIF(L9:L15,"Eligible for disposal")</f>
      </c>
    </row>
    <row r="19">
      <c r="A19" t="str">
        <v>On hold</v>
      </c>
      <c r="B19">
        <f>COUNTIF(L9:L15,"On hold")</f>
      </c>
    </row>
    <row r="20">
      <c r="A20" t="str">
        <v>No disposal date</v>
      </c>
      <c r="B20">
        <f>COUNTIF(L9:L15,"No disposal date")</f>
      </c>
    </row>
  </sheetData>
  <conditionalFormatting sqref="A9:L15">
    <cfRule type="expression" dxfId="0" priority="1">
      <formula>$L9="Eligible for disposal"</formula>
    </cfRule>
  </conditionalFormatting>
  <dataValidations count="1">
    <dataValidation type="list" allowBlank="1" showErrorMessage="1" sqref="K9:K15">
      <formula1>"Yes,No"</formula1>
    </dataValidation>
  </dataValidations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