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workbookViewId="0"/>
  </sheetViews>
  <cols>
    <col min="1" max="1" width="14.83203125" customWidth="1"/>
    <col min="2" max="2" width="12.83203125" customWidth="1"/>
    <col min="3" max="3" width="8.83203125" customWidth="1"/>
    <col min="4" max="4" width="13.83203125" customWidth="1"/>
    <col min="5" max="5" width="10.83203125" customWidth="1"/>
    <col min="6" max="6" width="10.83203125" customWidth="1"/>
    <col min="7" max="7" width="11.83203125" customWidth="1"/>
    <col min="8" max="8" width="9.83203125" customWidth="1"/>
    <col min="9" max="9" width="9.83203125" customWidth="1"/>
    <col min="10" max="10" width="9.83203125" customWidth="1"/>
    <col min="11" max="11" width="11.83203125" customWidth="1"/>
    <col min="12" max="12" width="11.83203125" customWidth="1"/>
    <col min="13" max="13" width="9.83203125" customWidth="1"/>
    <col min="14" max="14" width="8.83203125" customWidth="1"/>
    <col min="15" max="15" width="28.83203125" customWidth="1"/>
  </cols>
  <sheetData>
    <row r="1">
      <c r="A1" t="str">
        <v>OEE Tracking Sheet</v>
      </c>
    </row>
    <row r="2">
      <c r="A2" t="str">
        <v>Free template from coplain.com/templates/oee-tracking-sheet — field guide and filled Example on that page.</v>
      </c>
    </row>
    <row r="3">
      <c r="A3" t="str">
        <v>Line / machine</v>
      </c>
    </row>
    <row r="4">
      <c r="A4" t="str">
        <v>Period</v>
      </c>
    </row>
    <row r="5">
      <c r="A5" t="str">
        <v>OEE target (%)</v>
      </c>
    </row>
    <row r="7">
      <c r="A7" t="str">
        <v>Machine</v>
      </c>
      <c r="B7" t="str">
        <v>Date</v>
      </c>
      <c r="C7" t="str">
        <v>Shift</v>
      </c>
      <c r="D7" t="str">
        <v>Planned production time (min)</v>
      </c>
      <c r="E7" t="str">
        <v>Downtime (min)</v>
      </c>
      <c r="F7" t="str">
        <v>Run time (min)</v>
      </c>
      <c r="G7" t="str">
        <v>Ideal cycle time (s/part)</v>
      </c>
      <c r="H7" t="str">
        <v>Total count</v>
      </c>
      <c r="I7" t="str">
        <v>Reject count</v>
      </c>
      <c r="J7" t="str">
        <v>Good count</v>
      </c>
      <c r="K7" t="str">
        <v>Availability %</v>
      </c>
      <c r="L7" t="str">
        <v>Performance %</v>
      </c>
      <c r="M7" t="str">
        <v>Quality %</v>
      </c>
      <c r="N7" t="str">
        <v>OEE %</v>
      </c>
      <c r="O7" t="str">
        <v>Top downtime reason</v>
      </c>
    </row>
    <row r="8">
      <c r="F8">
        <f>IF(OR(D8="",E8=""),"",D8-E8)</f>
      </c>
      <c r="J8">
        <f>IF(OR(H8="",I8=""),"",H8-I8)</f>
      </c>
      <c r="K8">
        <f>IF(OR(F8="",D8=0),"",ROUND(100*F8/D8,1))</f>
      </c>
      <c r="L8">
        <f>IF(OR(F8="",G8="",H8=""),"",IF(F8=0,"",ROUND(100*G8*H8/60/F8,1)))</f>
      </c>
      <c r="M8">
        <f>IF(OR(J8="",H8=0),"",ROUND(100*J8/H8,1))</f>
      </c>
      <c r="N8">
        <f>IF(OR(K8="",L8="",M8=""),"",ROUND(100*(F8/D8)*(G8*H8/60/F8)*(J8/H8),1))</f>
      </c>
    </row>
    <row r="9">
      <c r="F9">
        <f>IF(OR(D9="",E9=""),"",D9-E9)</f>
      </c>
      <c r="J9">
        <f>IF(OR(H9="",I9=""),"",H9-I9)</f>
      </c>
      <c r="K9">
        <f>IF(OR(F9="",D9=0),"",ROUND(100*F9/D9,1))</f>
      </c>
      <c r="L9">
        <f>IF(OR(F9="",G9="",H9=""),"",IF(F9=0,"",ROUND(100*G9*H9/60/F9,1)))</f>
      </c>
      <c r="M9">
        <f>IF(OR(J9="",H9=0),"",ROUND(100*J9/H9,1))</f>
      </c>
      <c r="N9">
        <f>IF(OR(K9="",L9="",M9=""),"",ROUND(100*(F9/D9)*(G9*H9/60/F9)*(J9/H9),1))</f>
      </c>
    </row>
    <row r="10">
      <c r="F10">
        <f>IF(OR(D10="",E10=""),"",D10-E10)</f>
      </c>
      <c r="J10">
        <f>IF(OR(H10="",I10=""),"",H10-I10)</f>
      </c>
      <c r="K10">
        <f>IF(OR(F10="",D10=0),"",ROUND(100*F10/D10,1))</f>
      </c>
      <c r="L10">
        <f>IF(OR(F10="",G10="",H10=""),"",IF(F10=0,"",ROUND(100*G10*H10/60/F10,1)))</f>
      </c>
      <c r="M10">
        <f>IF(OR(J10="",H10=0),"",ROUND(100*J10/H10,1))</f>
      </c>
      <c r="N10">
        <f>IF(OR(K10="",L10="",M10=""),"",ROUND(100*(F10/D10)*(G10*H10/60/F10)*(J10/H10),1))</f>
      </c>
    </row>
    <row r="11">
      <c r="F11">
        <f>IF(OR(D11="",E11=""),"",D11-E11)</f>
      </c>
      <c r="J11">
        <f>IF(OR(H11="",I11=""),"",H11-I11)</f>
      </c>
      <c r="K11">
        <f>IF(OR(F11="",D11=0),"",ROUND(100*F11/D11,1))</f>
      </c>
      <c r="L11">
        <f>IF(OR(F11="",G11="",H11=""),"",IF(F11=0,"",ROUND(100*G11*H11/60/F11,1)))</f>
      </c>
      <c r="M11">
        <f>IF(OR(J11="",H11=0),"",ROUND(100*J11/H11,1))</f>
      </c>
      <c r="N11">
        <f>IF(OR(K11="",L11="",M11=""),"",ROUND(100*(F11/D11)*(G11*H11/60/F11)*(J11/H11),1))</f>
      </c>
    </row>
    <row r="12">
      <c r="F12">
        <f>IF(OR(D12="",E12=""),"",D12-E12)</f>
      </c>
      <c r="J12">
        <f>IF(OR(H12="",I12=""),"",H12-I12)</f>
      </c>
      <c r="K12">
        <f>IF(OR(F12="",D12=0),"",ROUND(100*F12/D12,1))</f>
      </c>
      <c r="L12">
        <f>IF(OR(F12="",G12="",H12=""),"",IF(F12=0,"",ROUND(100*G12*H12/60/F12,1)))</f>
      </c>
      <c r="M12">
        <f>IF(OR(J12="",H12=0),"",ROUND(100*J12/H12,1))</f>
      </c>
      <c r="N12">
        <f>IF(OR(K12="",L12="",M12=""),"",ROUND(100*(F12/D12)*(G12*H12/60/F12)*(J12/H12),1))</f>
      </c>
    </row>
    <row r="13">
      <c r="F13">
        <f>IF(OR(D13="",E13=""),"",D13-E13)</f>
      </c>
      <c r="J13">
        <f>IF(OR(H13="",I13=""),"",H13-I13)</f>
      </c>
      <c r="K13">
        <f>IF(OR(F13="",D13=0),"",ROUND(100*F13/D13,1))</f>
      </c>
      <c r="L13">
        <f>IF(OR(F13="",G13="",H13=""),"",IF(F13=0,"",ROUND(100*G13*H13/60/F13,1)))</f>
      </c>
      <c r="M13">
        <f>IF(OR(J13="",H13=0),"",ROUND(100*J13/H13,1))</f>
      </c>
      <c r="N13">
        <f>IF(OR(K13="",L13="",M13=""),"",ROUND(100*(F13/D13)*(G13*H13/60/F13)*(J13/H13),1))</f>
      </c>
    </row>
    <row r="14">
      <c r="F14">
        <f>IF(OR(D14="",E14=""),"",D14-E14)</f>
      </c>
      <c r="J14">
        <f>IF(OR(H14="",I14=""),"",H14-I14)</f>
      </c>
      <c r="K14">
        <f>IF(OR(F14="",D14=0),"",ROUND(100*F14/D14,1))</f>
      </c>
      <c r="L14">
        <f>IF(OR(F14="",G14="",H14=""),"",IF(F14=0,"",ROUND(100*G14*H14/60/F14,1)))</f>
      </c>
      <c r="M14">
        <f>IF(OR(J14="",H14=0),"",ROUND(100*J14/H14,1))</f>
      </c>
      <c r="N14">
        <f>IF(OR(K14="",L14="",M14=""),"",ROUND(100*(F14/D14)*(G14*H14/60/F14)*(J14/H14),1))</f>
      </c>
    </row>
    <row r="15">
      <c r="F15">
        <f>IF(OR(D15="",E15=""),"",D15-E15)</f>
      </c>
      <c r="J15">
        <f>IF(OR(H15="",I15=""),"",H15-I15)</f>
      </c>
      <c r="K15">
        <f>IF(OR(F15="",D15=0),"",ROUND(100*F15/D15,1))</f>
      </c>
      <c r="L15">
        <f>IF(OR(F15="",G15="",H15=""),"",IF(F15=0,"",ROUND(100*G15*H15/60/F15,1)))</f>
      </c>
      <c r="M15">
        <f>IF(OR(J15="",H15=0),"",ROUND(100*J15/H15,1))</f>
      </c>
      <c r="N15">
        <f>IF(OR(K15="",L15="",M15=""),"",ROUND(100*(F15/D15)*(G15*H15/60/F15)*(J15/H15),1))</f>
      </c>
    </row>
    <row r="16">
      <c r="F16">
        <f>IF(OR(D16="",E16=""),"",D16-E16)</f>
      </c>
      <c r="J16">
        <f>IF(OR(H16="",I16=""),"",H16-I16)</f>
      </c>
      <c r="K16">
        <f>IF(OR(F16="",D16=0),"",ROUND(100*F16/D16,1))</f>
      </c>
      <c r="L16">
        <f>IF(OR(F16="",G16="",H16=""),"",IF(F16=0,"",ROUND(100*G16*H16/60/F16,1)))</f>
      </c>
      <c r="M16">
        <f>IF(OR(J16="",H16=0),"",ROUND(100*J16/H16,1))</f>
      </c>
      <c r="N16">
        <f>IF(OR(K16="",L16="",M16=""),"",ROUND(100*(F16/D16)*(G16*H16/60/F16)*(J16/H16),1))</f>
      </c>
    </row>
    <row r="17">
      <c r="F17">
        <f>IF(OR(D17="",E17=""),"",D17-E17)</f>
      </c>
      <c r="J17">
        <f>IF(OR(H17="",I17=""),"",H17-I17)</f>
      </c>
      <c r="K17">
        <f>IF(OR(F17="",D17=0),"",ROUND(100*F17/D17,1))</f>
      </c>
      <c r="L17">
        <f>IF(OR(F17="",G17="",H17=""),"",IF(F17=0,"",ROUND(100*G17*H17/60/F17,1)))</f>
      </c>
      <c r="M17">
        <f>IF(OR(J17="",H17=0),"",ROUND(100*J17/H17,1))</f>
      </c>
      <c r="N17">
        <f>IF(OR(K17="",L17="",M17=""),"",ROUND(100*(F17/D17)*(G17*H17/60/F17)*(J17/H17),1))</f>
      </c>
    </row>
    <row r="18">
      <c r="F18">
        <f>IF(OR(D18="",E18=""),"",D18-E18)</f>
      </c>
      <c r="J18">
        <f>IF(OR(H18="",I18=""),"",H18-I18)</f>
      </c>
      <c r="K18">
        <f>IF(OR(F18="",D18=0),"",ROUND(100*F18/D18,1))</f>
      </c>
      <c r="L18">
        <f>IF(OR(F18="",G18="",H18=""),"",IF(F18=0,"",ROUND(100*G18*H18/60/F18,1)))</f>
      </c>
      <c r="M18">
        <f>IF(OR(J18="",H18=0),"",ROUND(100*J18/H18,1))</f>
      </c>
      <c r="N18">
        <f>IF(OR(K18="",L18="",M18=""),"",ROUND(100*(F18/D18)*(G18*H18/60/F18)*(J18/H18),1))</f>
      </c>
    </row>
    <row r="19">
      <c r="F19">
        <f>IF(OR(D19="",E19=""),"",D19-E19)</f>
      </c>
      <c r="J19">
        <f>IF(OR(H19="",I19=""),"",H19-I19)</f>
      </c>
      <c r="K19">
        <f>IF(OR(F19="",D19=0),"",ROUND(100*F19/D19,1))</f>
      </c>
      <c r="L19">
        <f>IF(OR(F19="",G19="",H19=""),"",IF(F19=0,"",ROUND(100*G19*H19/60/F19,1)))</f>
      </c>
      <c r="M19">
        <f>IF(OR(J19="",H19=0),"",ROUND(100*J19/H19,1))</f>
      </c>
      <c r="N19">
        <f>IF(OR(K19="",L19="",M19=""),"",ROUND(100*(F19/D19)*(G19*H19/60/F19)*(J19/H19),1))</f>
      </c>
    </row>
    <row r="20">
      <c r="F20">
        <f>IF(OR(D20="",E20=""),"",D20-E20)</f>
      </c>
      <c r="J20">
        <f>IF(OR(H20="",I20=""),"",H20-I20)</f>
      </c>
      <c r="K20">
        <f>IF(OR(F20="",D20=0),"",ROUND(100*F20/D20,1))</f>
      </c>
      <c r="L20">
        <f>IF(OR(F20="",G20="",H20=""),"",IF(F20=0,"",ROUND(100*G20*H20/60/F20,1)))</f>
      </c>
      <c r="M20">
        <f>IF(OR(J20="",H20=0),"",ROUND(100*J20/H20,1))</f>
      </c>
      <c r="N20">
        <f>IF(OR(K20="",L20="",M20=""),"",ROUND(100*(F20/D20)*(G20*H20/60/F20)*(J20/H20),1))</f>
      </c>
    </row>
    <row r="21">
      <c r="F21">
        <f>IF(OR(D21="",E21=""),"",D21-E21)</f>
      </c>
      <c r="J21">
        <f>IF(OR(H21="",I21=""),"",H21-I21)</f>
      </c>
      <c r="K21">
        <f>IF(OR(F21="",D21=0),"",ROUND(100*F21/D21,1))</f>
      </c>
      <c r="L21">
        <f>IF(OR(F21="",G21="",H21=""),"",IF(F21=0,"",ROUND(100*G21*H21/60/F21,1)))</f>
      </c>
      <c r="M21">
        <f>IF(OR(J21="",H21=0),"",ROUND(100*J21/H21,1))</f>
      </c>
      <c r="N21">
        <f>IF(OR(K21="",L21="",M21=""),"",ROUND(100*(F21/D21)*(G21*H21/60/F21)*(J21/H21),1))</f>
      </c>
    </row>
    <row r="22">
      <c r="F22">
        <f>IF(OR(D22="",E22=""),"",D22-E22)</f>
      </c>
      <c r="J22">
        <f>IF(OR(H22="",I22=""),"",H22-I22)</f>
      </c>
      <c r="K22">
        <f>IF(OR(F22="",D22=0),"",ROUND(100*F22/D22,1))</f>
      </c>
      <c r="L22">
        <f>IF(OR(F22="",G22="",H22=""),"",IF(F22=0,"",ROUND(100*G22*H22/60/F22,1)))</f>
      </c>
      <c r="M22">
        <f>IF(OR(J22="",H22=0),"",ROUND(100*J22/H22,1))</f>
      </c>
      <c r="N22">
        <f>IF(OR(K22="",L22="",M22=""),"",ROUND(100*(F22/D22)*(G22*H22/60/F22)*(J22/H22),1))</f>
      </c>
    </row>
    <row r="23">
      <c r="F23">
        <f>IF(OR(D23="",E23=""),"",D23-E23)</f>
      </c>
      <c r="J23">
        <f>IF(OR(H23="",I23=""),"",H23-I23)</f>
      </c>
      <c r="K23">
        <f>IF(OR(F23="",D23=0),"",ROUND(100*F23/D23,1))</f>
      </c>
      <c r="L23">
        <f>IF(OR(F23="",G23="",H23=""),"",IF(F23=0,"",ROUND(100*G23*H23/60/F23,1)))</f>
      </c>
      <c r="M23">
        <f>IF(OR(J23="",H23=0),"",ROUND(100*J23/H23,1))</f>
      </c>
      <c r="N23">
        <f>IF(OR(K23="",L23="",M23=""),"",ROUND(100*(F23/D23)*(G23*H23/60/F23)*(J23/H23),1))</f>
      </c>
    </row>
    <row r="24">
      <c r="F24">
        <f>IF(OR(D24="",E24=""),"",D24-E24)</f>
      </c>
      <c r="J24">
        <f>IF(OR(H24="",I24=""),"",H24-I24)</f>
      </c>
      <c r="K24">
        <f>IF(OR(F24="",D24=0),"",ROUND(100*F24/D24,1))</f>
      </c>
      <c r="L24">
        <f>IF(OR(F24="",G24="",H24=""),"",IF(F24=0,"",ROUND(100*G24*H24/60/F24,1)))</f>
      </c>
      <c r="M24">
        <f>IF(OR(J24="",H24=0),"",ROUND(100*J24/H24,1))</f>
      </c>
      <c r="N24">
        <f>IF(OR(K24="",L24="",M24=""),"",ROUND(100*(F24/D24)*(G24*H24/60/F24)*(J24/H24),1))</f>
      </c>
    </row>
    <row r="25">
      <c r="F25">
        <f>IF(OR(D25="",E25=""),"",D25-E25)</f>
      </c>
      <c r="J25">
        <f>IF(OR(H25="",I25=""),"",H25-I25)</f>
      </c>
      <c r="K25">
        <f>IF(OR(F25="",D25=0),"",ROUND(100*F25/D25,1))</f>
      </c>
      <c r="L25">
        <f>IF(OR(F25="",G25="",H25=""),"",IF(F25=0,"",ROUND(100*G25*H25/60/F25,1)))</f>
      </c>
      <c r="M25">
        <f>IF(OR(J25="",H25=0),"",ROUND(100*J25/H25,1))</f>
      </c>
      <c r="N25">
        <f>IF(OR(K25="",L25="",M25=""),"",ROUND(100*(F25/D25)*(G25*H25/60/F25)*(J25/H25),1))</f>
      </c>
    </row>
    <row r="26">
      <c r="F26">
        <f>IF(OR(D26="",E26=""),"",D26-E26)</f>
      </c>
      <c r="J26">
        <f>IF(OR(H26="",I26=""),"",H26-I26)</f>
      </c>
      <c r="K26">
        <f>IF(OR(F26="",D26=0),"",ROUND(100*F26/D26,1))</f>
      </c>
      <c r="L26">
        <f>IF(OR(F26="",G26="",H26=""),"",IF(F26=0,"",ROUND(100*G26*H26/60/F26,1)))</f>
      </c>
      <c r="M26">
        <f>IF(OR(J26="",H26=0),"",ROUND(100*J26/H26,1))</f>
      </c>
      <c r="N26">
        <f>IF(OR(K26="",L26="",M26=""),"",ROUND(100*(F26/D26)*(G26*H26/60/F26)*(J26/H26),1))</f>
      </c>
    </row>
    <row r="27">
      <c r="F27">
        <f>IF(OR(D27="",E27=""),"",D27-E27)</f>
      </c>
      <c r="J27">
        <f>IF(OR(H27="",I27=""),"",H27-I27)</f>
      </c>
      <c r="K27">
        <f>IF(OR(F27="",D27=0),"",ROUND(100*F27/D27,1))</f>
      </c>
      <c r="L27">
        <f>IF(OR(F27="",G27="",H27=""),"",IF(F27=0,"",ROUND(100*G27*H27/60/F27,1)))</f>
      </c>
      <c r="M27">
        <f>IF(OR(J27="",H27=0),"",ROUND(100*J27/H27,1))</f>
      </c>
      <c r="N27">
        <f>IF(OR(K27="",L27="",M27=""),"",ROUND(100*(F27/D27)*(G27*H27/60/F27)*(J27/H27),1))</f>
      </c>
    </row>
    <row r="28">
      <c r="F28">
        <f>IF(OR(D28="",E28=""),"",D28-E28)</f>
      </c>
      <c r="J28">
        <f>IF(OR(H28="",I28=""),"",H28-I28)</f>
      </c>
      <c r="K28">
        <f>IF(OR(F28="",D28=0),"",ROUND(100*F28/D28,1))</f>
      </c>
      <c r="L28">
        <f>IF(OR(F28="",G28="",H28=""),"",IF(F28=0,"",ROUND(100*G28*H28/60/F28,1)))</f>
      </c>
      <c r="M28">
        <f>IF(OR(J28="",H28=0),"",ROUND(100*J28/H28,1))</f>
      </c>
      <c r="N28">
        <f>IF(OR(K28="",L28="",M28=""),"",ROUND(100*(F28/D28)*(G28*H28/60/F28)*(J28/H28),1))</f>
      </c>
    </row>
    <row r="29">
      <c r="F29">
        <f>IF(OR(D29="",E29=""),"",D29-E29)</f>
      </c>
      <c r="J29">
        <f>IF(OR(H29="",I29=""),"",H29-I29)</f>
      </c>
      <c r="K29">
        <f>IF(OR(F29="",D29=0),"",ROUND(100*F29/D29,1))</f>
      </c>
      <c r="L29">
        <f>IF(OR(F29="",G29="",H29=""),"",IF(F29=0,"",ROUND(100*G29*H29/60/F29,1)))</f>
      </c>
      <c r="M29">
        <f>IF(OR(J29="",H29=0),"",ROUND(100*J29/H29,1))</f>
      </c>
      <c r="N29">
        <f>IF(OR(K29="",L29="",M29=""),"",ROUND(100*(F29/D29)*(G29*H29/60/F29)*(J29/H29),1))</f>
      </c>
    </row>
    <row r="30">
      <c r="F30">
        <f>IF(OR(D30="",E30=""),"",D30-E30)</f>
      </c>
      <c r="J30">
        <f>IF(OR(H30="",I30=""),"",H30-I30)</f>
      </c>
      <c r="K30">
        <f>IF(OR(F30="",D30=0),"",ROUND(100*F30/D30,1))</f>
      </c>
      <c r="L30">
        <f>IF(OR(F30="",G30="",H30=""),"",IF(F30=0,"",ROUND(100*G30*H30/60/F30,1)))</f>
      </c>
      <c r="M30">
        <f>IF(OR(J30="",H30=0),"",ROUND(100*J30/H30,1))</f>
      </c>
      <c r="N30">
        <f>IF(OR(K30="",L30="",M30=""),"",ROUND(100*(F30/D30)*(G30*H30/60/F30)*(J30/H30),1))</f>
      </c>
    </row>
    <row r="31">
      <c r="F31">
        <f>IF(OR(D31="",E31=""),"",D31-E31)</f>
      </c>
      <c r="J31">
        <f>IF(OR(H31="",I31=""),"",H31-I31)</f>
      </c>
      <c r="K31">
        <f>IF(OR(F31="",D31=0),"",ROUND(100*F31/D31,1))</f>
      </c>
      <c r="L31">
        <f>IF(OR(F31="",G31="",H31=""),"",IF(F31=0,"",ROUND(100*G31*H31/60/F31,1)))</f>
      </c>
      <c r="M31">
        <f>IF(OR(J31="",H31=0),"",ROUND(100*J31/H31,1))</f>
      </c>
      <c r="N31">
        <f>IF(OR(K31="",L31="",M31=""),"",ROUND(100*(F31/D31)*(G31*H31/60/F31)*(J31/H31),1))</f>
      </c>
    </row>
    <row r="32">
      <c r="F32">
        <f>IF(OR(D32="",E32=""),"",D32-E32)</f>
      </c>
      <c r="J32">
        <f>IF(OR(H32="",I32=""),"",H32-I32)</f>
      </c>
      <c r="K32">
        <f>IF(OR(F32="",D32=0),"",ROUND(100*F32/D32,1))</f>
      </c>
      <c r="L32">
        <f>IF(OR(F32="",G32="",H32=""),"",IF(F32=0,"",ROUND(100*G32*H32/60/F32,1)))</f>
      </c>
      <c r="M32">
        <f>IF(OR(J32="",H32=0),"",ROUND(100*J32/H32,1))</f>
      </c>
      <c r="N32">
        <f>IF(OR(K32="",L32="",M32=""),"",ROUND(100*(F32/D32)*(G32*H32/60/F32)*(J32/H32),1))</f>
      </c>
    </row>
    <row r="33">
      <c r="F33">
        <f>IF(OR(D33="",E33=""),"",D33-E33)</f>
      </c>
      <c r="J33">
        <f>IF(OR(H33="",I33=""),"",H33-I33)</f>
      </c>
      <c r="K33">
        <f>IF(OR(F33="",D33=0),"",ROUND(100*F33/D33,1))</f>
      </c>
      <c r="L33">
        <f>IF(OR(F33="",G33="",H33=""),"",IF(F33=0,"",ROUND(100*G33*H33/60/F33,1)))</f>
      </c>
      <c r="M33">
        <f>IF(OR(J33="",H33=0),"",ROUND(100*J33/H33,1))</f>
      </c>
      <c r="N33">
        <f>IF(OR(K33="",L33="",M33=""),"",ROUND(100*(F33/D33)*(G33*H33/60/F33)*(J33/H33),1))</f>
      </c>
    </row>
    <row r="34">
      <c r="F34">
        <f>IF(OR(D34="",E34=""),"",D34-E34)</f>
      </c>
      <c r="J34">
        <f>IF(OR(H34="",I34=""),"",H34-I34)</f>
      </c>
      <c r="K34">
        <f>IF(OR(F34="",D34=0),"",ROUND(100*F34/D34,1))</f>
      </c>
      <c r="L34">
        <f>IF(OR(F34="",G34="",H34=""),"",IF(F34=0,"",ROUND(100*G34*H34/60/F34,1)))</f>
      </c>
      <c r="M34">
        <f>IF(OR(J34="",H34=0),"",ROUND(100*J34/H34,1))</f>
      </c>
      <c r="N34">
        <f>IF(OR(K34="",L34="",M34=""),"",ROUND(100*(F34/D34)*(G34*H34/60/F34)*(J34/H34),1))</f>
      </c>
    </row>
    <row r="35">
      <c r="F35">
        <f>IF(OR(D35="",E35=""),"",D35-E35)</f>
      </c>
      <c r="J35">
        <f>IF(OR(H35="",I35=""),"",H35-I35)</f>
      </c>
      <c r="K35">
        <f>IF(OR(F35="",D35=0),"",ROUND(100*F35/D35,1))</f>
      </c>
      <c r="L35">
        <f>IF(OR(F35="",G35="",H35=""),"",IF(F35=0,"",ROUND(100*G35*H35/60/F35,1)))</f>
      </c>
      <c r="M35">
        <f>IF(OR(J35="",H35=0),"",ROUND(100*J35/H35,1))</f>
      </c>
      <c r="N35">
        <f>IF(OR(K35="",L35="",M35=""),"",ROUND(100*(F35/D35)*(G35*H35/60/F35)*(J35/H35),1))</f>
      </c>
    </row>
    <row r="36">
      <c r="F36">
        <f>IF(OR(D36="",E36=""),"",D36-E36)</f>
      </c>
      <c r="J36">
        <f>IF(OR(H36="",I36=""),"",H36-I36)</f>
      </c>
      <c r="K36">
        <f>IF(OR(F36="",D36=0),"",ROUND(100*F36/D36,1))</f>
      </c>
      <c r="L36">
        <f>IF(OR(F36="",G36="",H36=""),"",IF(F36=0,"",ROUND(100*G36*H36/60/F36,1)))</f>
      </c>
      <c r="M36">
        <f>IF(OR(J36="",H36=0),"",ROUND(100*J36/H36,1))</f>
      </c>
      <c r="N36">
        <f>IF(OR(K36="",L36="",M36=""),"",ROUND(100*(F36/D36)*(G36*H36/60/F36)*(J36/H36),1))</f>
      </c>
    </row>
    <row r="37">
      <c r="F37">
        <f>IF(OR(D37="",E37=""),"",D37-E37)</f>
      </c>
      <c r="J37">
        <f>IF(OR(H37="",I37=""),"",H37-I37)</f>
      </c>
      <c r="K37">
        <f>IF(OR(F37="",D37=0),"",ROUND(100*F37/D37,1))</f>
      </c>
      <c r="L37">
        <f>IF(OR(F37="",G37="",H37=""),"",IF(F37=0,"",ROUND(100*G37*H37/60/F37,1)))</f>
      </c>
      <c r="M37">
        <f>IF(OR(J37="",H37=0),"",ROUND(100*J37/H37,1))</f>
      </c>
      <c r="N37">
        <f>IF(OR(K37="",L37="",M37=""),"",ROUND(100*(F37/D37)*(G37*H37/60/F37)*(J37/H37),1))</f>
      </c>
    </row>
    <row r="38">
      <c r="F38">
        <f>IF(OR(D38="",E38=""),"",D38-E38)</f>
      </c>
      <c r="J38">
        <f>IF(OR(H38="",I38=""),"",H38-I38)</f>
      </c>
      <c r="K38">
        <f>IF(OR(F38="",D38=0),"",ROUND(100*F38/D38,1))</f>
      </c>
      <c r="L38">
        <f>IF(OR(F38="",G38="",H38=""),"",IF(F38=0,"",ROUND(100*G38*H38/60/F38,1)))</f>
      </c>
      <c r="M38">
        <f>IF(OR(J38="",H38=0),"",ROUND(100*J38/H38,1))</f>
      </c>
      <c r="N38">
        <f>IF(OR(K38="",L38="",M38=""),"",ROUND(100*(F38/D38)*(G38*H38/60/F38)*(J38/H38),1))</f>
      </c>
    </row>
    <row r="40">
      <c r="A40" t="str">
        <v>Planned production time (min)</v>
      </c>
      <c r="B40">
        <f>SUM(D8:D38)</f>
      </c>
    </row>
    <row r="41">
      <c r="A41" t="str">
        <v>Run time (min)</v>
      </c>
      <c r="B41">
        <f>SUM(F8:F38)</f>
      </c>
    </row>
    <row r="42">
      <c r="A42" t="str">
        <v>Total count</v>
      </c>
      <c r="B42">
        <f>SUM(H8:H38)</f>
      </c>
    </row>
    <row r="43">
      <c r="A43" t="str">
        <v>Good count</v>
      </c>
      <c r="B43">
        <f>SUM(J8:J38)</f>
      </c>
    </row>
    <row r="44">
      <c r="A44" t="str">
        <v>Availability %</v>
      </c>
      <c r="B44">
        <f>IFERROR(ROUND(100*B41/B40,1),"")</f>
      </c>
    </row>
    <row r="45">
      <c r="A45" t="str">
        <v>Performance %</v>
      </c>
      <c r="B45">
        <f>IFERROR(ROUND(100*SUMPRODUCT(G8:G38,H8:H38)/60/B41,1),"")</f>
      </c>
    </row>
    <row r="46">
      <c r="A46" t="str">
        <v>Quality %</v>
      </c>
      <c r="B46">
        <f>IFERROR(ROUND(100*B43/B42,1),"")</f>
      </c>
    </row>
    <row r="47">
      <c r="A47" t="str">
        <v>Period OEE %</v>
      </c>
      <c r="B47">
        <f>IFERROR(ROUND(100*(B41/B40)*(SUMPRODUCT(G8:G38,H8:H38)/60/B41)*(B43/B42),1),"")</f>
      </c>
    </row>
    <row r="48">
      <c r="A48" t="str">
        <v>Shifts below target</v>
      </c>
      <c r="B48">
        <f>IF($B$5="","",COUNTIFS(N8:N38,"&lt;"&amp;$B$5))</f>
      </c>
    </row>
  </sheetData>
  <conditionalFormatting sqref="A8:O38">
    <cfRule type="expression" dxfId="0" priority="1">
      <formula>AND(ISNUMBER($N8),ISNUMBER($B$5),$N8&lt;$B$5)</formula>
    </cfRule>
  </conditionalFormatting>
  <ignoredErrors>
    <ignoredError numberStoredAsText="1" sqref="A1:O4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cols>
    <col min="1" max="1" width="14.83203125" customWidth="1"/>
    <col min="2" max="2" width="12.83203125" customWidth="1"/>
    <col min="3" max="3" width="8.83203125" customWidth="1"/>
    <col min="4" max="4" width="13.83203125" customWidth="1"/>
    <col min="5" max="5" width="10.83203125" customWidth="1"/>
    <col min="6" max="6" width="10.83203125" customWidth="1"/>
    <col min="7" max="7" width="11.83203125" customWidth="1"/>
    <col min="8" max="8" width="9.83203125" customWidth="1"/>
    <col min="9" max="9" width="9.83203125" customWidth="1"/>
    <col min="10" max="10" width="9.83203125" customWidth="1"/>
    <col min="11" max="11" width="11.83203125" customWidth="1"/>
    <col min="12" max="12" width="11.83203125" customWidth="1"/>
    <col min="13" max="13" width="9.83203125" customWidth="1"/>
    <col min="14" max="14" width="8.83203125" customWidth="1"/>
    <col min="15" max="15" width="28.83203125" customWidth="1"/>
  </cols>
  <sheetData>
    <row r="1">
      <c r="A1" t="str">
        <v>OEE Tracking Sheet</v>
      </c>
    </row>
    <row r="2">
      <c r="A2" t="str">
        <v>Example — fictional data for illustration. Replace it with your own on the Template sheet.</v>
      </c>
    </row>
    <row r="3">
      <c r="A3" t="str">
        <v>Line / machine</v>
      </c>
      <c r="B3" t="str">
        <v>CNC cell 2</v>
      </c>
    </row>
    <row r="4">
      <c r="A4" t="str">
        <v>Period</v>
      </c>
      <c r="B4" t="str">
        <v>Week of 2026-09-14</v>
      </c>
    </row>
    <row r="5">
      <c r="A5" t="str">
        <v>OEE target (%)</v>
      </c>
      <c r="B5">
        <v>80</v>
      </c>
    </row>
    <row r="7">
      <c r="A7" t="str">
        <v>Machine</v>
      </c>
      <c r="B7" t="str">
        <v>Date</v>
      </c>
      <c r="C7" t="str">
        <v>Shift</v>
      </c>
      <c r="D7" t="str">
        <v>Planned production time (min)</v>
      </c>
      <c r="E7" t="str">
        <v>Downtime (min)</v>
      </c>
      <c r="F7" t="str">
        <v>Run time (min)</v>
      </c>
      <c r="G7" t="str">
        <v>Ideal cycle time (s/part)</v>
      </c>
      <c r="H7" t="str">
        <v>Total count</v>
      </c>
      <c r="I7" t="str">
        <v>Reject count</v>
      </c>
      <c r="J7" t="str">
        <v>Good count</v>
      </c>
      <c r="K7" t="str">
        <v>Availability %</v>
      </c>
      <c r="L7" t="str">
        <v>Performance %</v>
      </c>
      <c r="M7" t="str">
        <v>Quality %</v>
      </c>
      <c r="N7" t="str">
        <v>OEE %</v>
      </c>
      <c r="O7" t="str">
        <v>Top downtime reason</v>
      </c>
    </row>
    <row r="8">
      <c r="A8" t="str">
        <v>CNC cell 2</v>
      </c>
      <c r="B8" s="1">
        <v>46279</v>
      </c>
      <c r="C8" t="str">
        <v>Day</v>
      </c>
      <c r="D8">
        <v>450</v>
      </c>
      <c r="E8">
        <v>38</v>
      </c>
      <c r="F8">
        <f>IF(OR(D8="",E8=""),"",D8-E8)</f>
      </c>
      <c r="G8">
        <v>30</v>
      </c>
      <c r="H8">
        <v>780</v>
      </c>
      <c r="I8">
        <v>12</v>
      </c>
      <c r="J8">
        <f>IF(OR(H8="",I8=""),"",H8-I8)</f>
      </c>
      <c r="K8">
        <f>IF(OR(F8="",D8=0),"",ROUND(100*F8/D8,1))</f>
      </c>
      <c r="L8">
        <f>IF(OR(F8="",G8="",H8=""),"",IF(F8=0,"",ROUND(100*G8*H8/60/F8,1)))</f>
      </c>
      <c r="M8">
        <f>IF(OR(J8="",H8=0),"",ROUND(100*J8/H8,1))</f>
      </c>
      <c r="N8">
        <f>IF(OR(K8="",L8="",M8=""),"",ROUND(100*(F8/D8)*(G8*H8/60/F8)*(J8/H8),1))</f>
      </c>
      <c r="O8" t="str">
        <v>Tool change overran</v>
      </c>
    </row>
    <row r="9">
      <c r="A9" t="str">
        <v>CNC cell 2</v>
      </c>
      <c r="B9" s="1">
        <v>46280</v>
      </c>
      <c r="C9" t="str">
        <v>Day</v>
      </c>
      <c r="D9">
        <v>450</v>
      </c>
      <c r="E9">
        <v>62</v>
      </c>
      <c r="F9">
        <f>IF(OR(D9="",E9=""),"",D9-E9)</f>
      </c>
      <c r="G9">
        <v>30</v>
      </c>
      <c r="H9">
        <v>700</v>
      </c>
      <c r="I9">
        <v>9</v>
      </c>
      <c r="J9">
        <f>IF(OR(H9="",I9=""),"",H9-I9)</f>
      </c>
      <c r="K9">
        <f>IF(OR(F9="",D9=0),"",ROUND(100*F9/D9,1))</f>
      </c>
      <c r="L9">
        <f>IF(OR(F9="",G9="",H9=""),"",IF(F9=0,"",ROUND(100*G9*H9/60/F9,1)))</f>
      </c>
      <c r="M9">
        <f>IF(OR(J9="",H9=0),"",ROUND(100*J9/H9,1))</f>
      </c>
      <c r="N9">
        <f>IF(OR(K9="",L9="",M9=""),"",ROUND(100*(F9/D9)*(G9*H9/60/F9)*(J9/H9),1))</f>
      </c>
      <c r="O9" t="str">
        <v>Bar feeder jam</v>
      </c>
    </row>
    <row r="10">
      <c r="A10" t="str">
        <v>CNC cell 2</v>
      </c>
      <c r="B10" s="1">
        <v>46281</v>
      </c>
      <c r="C10" t="str">
        <v>Day</v>
      </c>
      <c r="D10">
        <v>450</v>
      </c>
      <c r="E10">
        <v>20</v>
      </c>
      <c r="F10">
        <f>IF(OR(D10="",E10=""),"",D10-E10)</f>
      </c>
      <c r="G10">
        <v>30</v>
      </c>
      <c r="H10">
        <v>820</v>
      </c>
      <c r="I10">
        <v>25</v>
      </c>
      <c r="J10">
        <f>IF(OR(H10="",I10=""),"",H10-I10)</f>
      </c>
      <c r="K10">
        <f>IF(OR(F10="",D10=0),"",ROUND(100*F10/D10,1))</f>
      </c>
      <c r="L10">
        <f>IF(OR(F10="",G10="",H10=""),"",IF(F10=0,"",ROUND(100*G10*H10/60/F10,1)))</f>
      </c>
      <c r="M10">
        <f>IF(OR(J10="",H10=0),"",ROUND(100*J10/H10,1))</f>
      </c>
      <c r="N10">
        <f>IF(OR(K10="",L10="",M10=""),"",ROUND(100*(F10/D10)*(G10*H10/60/F10)*(J10/H10),1))</f>
      </c>
      <c r="O10" t="str">
        <v>Waiting for material</v>
      </c>
    </row>
    <row r="11">
      <c r="A11" t="str">
        <v>CNC cell 2</v>
      </c>
      <c r="B11" s="1">
        <v>46282</v>
      </c>
      <c r="C11" t="str">
        <v>Day</v>
      </c>
      <c r="D11">
        <v>450</v>
      </c>
      <c r="E11">
        <v>95</v>
      </c>
      <c r="F11">
        <f>IF(OR(D11="",E11=""),"",D11-E11)</f>
      </c>
      <c r="G11">
        <v>30</v>
      </c>
      <c r="H11">
        <v>640</v>
      </c>
      <c r="I11">
        <v>6</v>
      </c>
      <c r="J11">
        <f>IF(OR(H11="",I11=""),"",H11-I11)</f>
      </c>
      <c r="K11">
        <f>IF(OR(F11="",D11=0),"",ROUND(100*F11/D11,1))</f>
      </c>
      <c r="L11">
        <f>IF(OR(F11="",G11="",H11=""),"",IF(F11=0,"",ROUND(100*G11*H11/60/F11,1)))</f>
      </c>
      <c r="M11">
        <f>IF(OR(J11="",H11=0),"",ROUND(100*J11/H11,1))</f>
      </c>
      <c r="N11">
        <f>IF(OR(K11="",L11="",M11=""),"",ROUND(100*(F11/D11)*(G11*H11/60/F11)*(J11/H11),1))</f>
      </c>
      <c r="O11" t="str">
        <v>Unplanned spindle repair</v>
      </c>
    </row>
    <row r="12">
      <c r="A12" t="str">
        <v>CNC cell 2</v>
      </c>
      <c r="B12" s="1">
        <v>46283</v>
      </c>
      <c r="C12" t="str">
        <v>Day</v>
      </c>
      <c r="D12">
        <v>450</v>
      </c>
      <c r="E12">
        <v>30</v>
      </c>
      <c r="F12">
        <f>IF(OR(D12="",E12=""),"",D12-E12)</f>
      </c>
      <c r="G12">
        <v>30</v>
      </c>
      <c r="H12">
        <v>790</v>
      </c>
      <c r="I12">
        <v>14</v>
      </c>
      <c r="J12">
        <f>IF(OR(H12="",I12=""),"",H12-I12)</f>
      </c>
      <c r="K12">
        <f>IF(OR(F12="",D12=0),"",ROUND(100*F12/D12,1))</f>
      </c>
      <c r="L12">
        <f>IF(OR(F12="",G12="",H12=""),"",IF(F12=0,"",ROUND(100*G12*H12/60/F12,1)))</f>
      </c>
      <c r="M12">
        <f>IF(OR(J12="",H12=0),"",ROUND(100*J12/H12,1))</f>
      </c>
      <c r="N12">
        <f>IF(OR(K12="",L12="",M12=""),"",ROUND(100*(F12/D12)*(G12*H12/60/F12)*(J12/H12),1))</f>
      </c>
      <c r="O12" t="str">
        <v>Setup for next job</v>
      </c>
    </row>
    <row r="14">
      <c r="A14" t="str">
        <v>Planned production time (min)</v>
      </c>
      <c r="B14">
        <f>SUM(D8:D12)</f>
      </c>
    </row>
    <row r="15">
      <c r="A15" t="str">
        <v>Run time (min)</v>
      </c>
      <c r="B15">
        <f>SUM(F8:F12)</f>
      </c>
    </row>
    <row r="16">
      <c r="A16" t="str">
        <v>Total count</v>
      </c>
      <c r="B16">
        <f>SUM(H8:H12)</f>
      </c>
    </row>
    <row r="17">
      <c r="A17" t="str">
        <v>Good count</v>
      </c>
      <c r="B17">
        <f>SUM(J8:J12)</f>
      </c>
    </row>
    <row r="18">
      <c r="A18" t="str">
        <v>Availability %</v>
      </c>
      <c r="B18">
        <f>IFERROR(ROUND(100*B15/B14,1),"")</f>
      </c>
    </row>
    <row r="19">
      <c r="A19" t="str">
        <v>Performance %</v>
      </c>
      <c r="B19">
        <f>IFERROR(ROUND(100*SUMPRODUCT(G8:G12,H8:H12)/60/B15,1),"")</f>
      </c>
    </row>
    <row r="20">
      <c r="A20" t="str">
        <v>Quality %</v>
      </c>
      <c r="B20">
        <f>IFERROR(ROUND(100*B17/B16,1),"")</f>
      </c>
    </row>
    <row r="21">
      <c r="A21" t="str">
        <v>Period OEE %</v>
      </c>
      <c r="B21">
        <f>IFERROR(ROUND(100*(B15/B14)*(SUMPRODUCT(G8:G12,H8:H12)/60/B15)*(B17/B16),1),"")</f>
      </c>
    </row>
    <row r="22">
      <c r="A22" t="str">
        <v>Shifts below target</v>
      </c>
      <c r="B22">
        <f>IF($B$5="","",COUNTIFS(N8:N12,"&lt;"&amp;$B$5))</f>
      </c>
    </row>
  </sheetData>
  <conditionalFormatting sqref="A8:O12">
    <cfRule type="expression" dxfId="0" priority="1">
      <formula>AND(ISNUMBER($N8),ISNUMBER($B$5),$N8&lt;$B$5)</formula>
    </cfRule>
  </conditionalFormatting>
  <ignoredErrors>
    <ignoredError numberStoredAsText="1" sqref="A1:O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