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cols>
    <col min="1" max="1" width="36.83203125" customWidth="1"/>
    <col min="2" max="2" width="9.83203125" customWidth="1"/>
    <col min="3" max="3" width="14.83203125" customWidth="1"/>
    <col min="4" max="4" width="9.83203125" customWidth="1"/>
    <col min="5" max="5" width="14.83203125" customWidth="1"/>
    <col min="6" max="6" width="9.83203125" customWidth="1"/>
    <col min="7" max="7" width="13.83203125" customWidth="1"/>
    <col min="8" max="8" width="13.83203125" customWidth="1"/>
    <col min="9" max="9" width="13.83203125" customWidth="1"/>
    <col min="10" max="10" width="12.83203125" customWidth="1"/>
    <col min="11" max="11" width="11.83203125" customWidth="1"/>
  </cols>
  <sheetData>
    <row r="1">
      <c r="A1" t="str">
        <v>Measurement Uncertainty Budget</v>
      </c>
    </row>
    <row r="2">
      <c r="A2" t="str">
        <v>Free template from coplain.com/templates/measurement-uncertainty-budget-template — field guide and filled Example on that page.</v>
      </c>
    </row>
    <row r="3">
      <c r="A3" t="str">
        <v>Measurand</v>
      </c>
    </row>
    <row r="4">
      <c r="A4" t="str">
        <v>Instrument</v>
      </c>
    </row>
    <row r="5">
      <c r="A5" t="str">
        <v>Result units</v>
      </c>
    </row>
    <row r="6">
      <c r="A6" t="str">
        <v>Coverage factor k</v>
      </c>
      <c r="B6">
        <v>2</v>
      </c>
    </row>
    <row r="7">
      <c r="A7" t="str">
        <v>Tolerance (± half-width)</v>
      </c>
    </row>
    <row r="9">
      <c r="A9" t="str">
        <v>Source of uncertainty</v>
      </c>
      <c r="B9" t="str">
        <v>Type (A / B)</v>
      </c>
      <c r="C9" t="str">
        <v>Value (SD, U or half-width)</v>
      </c>
      <c r="D9" t="str">
        <v>Value unit</v>
      </c>
      <c r="E9" t="str">
        <v>Distribution</v>
      </c>
      <c r="F9" t="str">
        <v>Divisor</v>
      </c>
      <c r="G9" t="str">
        <v>Sensitivity coefficient cᵢ</v>
      </c>
      <c r="H9" t="str">
        <v>Standard uncertainty u</v>
      </c>
      <c r="I9" t="str">
        <v>cᵢ × u (result units)</v>
      </c>
      <c r="J9" t="str">
        <v>(cᵢ × u)²</v>
      </c>
      <c r="K9" t="str">
        <v>% contribution</v>
      </c>
    </row>
    <row r="10">
      <c r="F10">
        <f>IF(E10="Normal k=2",2,IF(E10="Normal k=1",1,IF(E10="Rectangular",SQRT(3),IF(E10="Triangular",SQRT(6),IF(E10="U-shaped",SQRT(2),"")))))</f>
      </c>
      <c r="H10">
        <f>IF(OR(C10="",F10=""),"",C10/F10)</f>
      </c>
      <c r="I10">
        <f>IF(OR(H10="",G10=""),"",ABS(G10*H10))</f>
      </c>
      <c r="J10">
        <f>IF(I10="","",I10^2)</f>
      </c>
      <c r="K10">
        <f>IF(J10="","",ROUND(100*J10/SUM(J10:J24),1))</f>
      </c>
    </row>
    <row r="11">
      <c r="F11">
        <f>IF(E11="Normal k=2",2,IF(E11="Normal k=1",1,IF(E11="Rectangular",SQRT(3),IF(E11="Triangular",SQRT(6),IF(E11="U-shaped",SQRT(2),"")))))</f>
      </c>
      <c r="H11">
        <f>IF(OR(C11="",F11=""),"",C11/F11)</f>
      </c>
      <c r="I11">
        <f>IF(OR(H11="",G11=""),"",ABS(G11*H11))</f>
      </c>
      <c r="J11">
        <f>IF(I11="","",I11^2)</f>
      </c>
      <c r="K11">
        <f>IF(J11="","",ROUND(100*J11/SUM(J10:J24),1))</f>
      </c>
    </row>
    <row r="12">
      <c r="F12">
        <f>IF(E12="Normal k=2",2,IF(E12="Normal k=1",1,IF(E12="Rectangular",SQRT(3),IF(E12="Triangular",SQRT(6),IF(E12="U-shaped",SQRT(2),"")))))</f>
      </c>
      <c r="H12">
        <f>IF(OR(C12="",F12=""),"",C12/F12)</f>
      </c>
      <c r="I12">
        <f>IF(OR(H12="",G12=""),"",ABS(G12*H12))</f>
      </c>
      <c r="J12">
        <f>IF(I12="","",I12^2)</f>
      </c>
      <c r="K12">
        <f>IF(J12="","",ROUND(100*J12/SUM(J10:J24),1))</f>
      </c>
    </row>
    <row r="13">
      <c r="F13">
        <f>IF(E13="Normal k=2",2,IF(E13="Normal k=1",1,IF(E13="Rectangular",SQRT(3),IF(E13="Triangular",SQRT(6),IF(E13="U-shaped",SQRT(2),"")))))</f>
      </c>
      <c r="H13">
        <f>IF(OR(C13="",F13=""),"",C13/F13)</f>
      </c>
      <c r="I13">
        <f>IF(OR(H13="",G13=""),"",ABS(G13*H13))</f>
      </c>
      <c r="J13">
        <f>IF(I13="","",I13^2)</f>
      </c>
      <c r="K13">
        <f>IF(J13="","",ROUND(100*J13/SUM(J10:J24),1))</f>
      </c>
    </row>
    <row r="14">
      <c r="F14">
        <f>IF(E14="Normal k=2",2,IF(E14="Normal k=1",1,IF(E14="Rectangular",SQRT(3),IF(E14="Triangular",SQRT(6),IF(E14="U-shaped",SQRT(2),"")))))</f>
      </c>
      <c r="H14">
        <f>IF(OR(C14="",F14=""),"",C14/F14)</f>
      </c>
      <c r="I14">
        <f>IF(OR(H14="",G14=""),"",ABS(G14*H14))</f>
      </c>
      <c r="J14">
        <f>IF(I14="","",I14^2)</f>
      </c>
      <c r="K14">
        <f>IF(J14="","",ROUND(100*J14/SUM(J10:J24),1))</f>
      </c>
    </row>
    <row r="15">
      <c r="F15">
        <f>IF(E15="Normal k=2",2,IF(E15="Normal k=1",1,IF(E15="Rectangular",SQRT(3),IF(E15="Triangular",SQRT(6),IF(E15="U-shaped",SQRT(2),"")))))</f>
      </c>
      <c r="H15">
        <f>IF(OR(C15="",F15=""),"",C15/F15)</f>
      </c>
      <c r="I15">
        <f>IF(OR(H15="",G15=""),"",ABS(G15*H15))</f>
      </c>
      <c r="J15">
        <f>IF(I15="","",I15^2)</f>
      </c>
      <c r="K15">
        <f>IF(J15="","",ROUND(100*J15/SUM(J10:J24),1))</f>
      </c>
    </row>
    <row r="16">
      <c r="F16">
        <f>IF(E16="Normal k=2",2,IF(E16="Normal k=1",1,IF(E16="Rectangular",SQRT(3),IF(E16="Triangular",SQRT(6),IF(E16="U-shaped",SQRT(2),"")))))</f>
      </c>
      <c r="H16">
        <f>IF(OR(C16="",F16=""),"",C16/F16)</f>
      </c>
      <c r="I16">
        <f>IF(OR(H16="",G16=""),"",ABS(G16*H16))</f>
      </c>
      <c r="J16">
        <f>IF(I16="","",I16^2)</f>
      </c>
      <c r="K16">
        <f>IF(J16="","",ROUND(100*J16/SUM(J10:J24),1))</f>
      </c>
    </row>
    <row r="17">
      <c r="F17">
        <f>IF(E17="Normal k=2",2,IF(E17="Normal k=1",1,IF(E17="Rectangular",SQRT(3),IF(E17="Triangular",SQRT(6),IF(E17="U-shaped",SQRT(2),"")))))</f>
      </c>
      <c r="H17">
        <f>IF(OR(C17="",F17=""),"",C17/F17)</f>
      </c>
      <c r="I17">
        <f>IF(OR(H17="",G17=""),"",ABS(G17*H17))</f>
      </c>
      <c r="J17">
        <f>IF(I17="","",I17^2)</f>
      </c>
      <c r="K17">
        <f>IF(J17="","",ROUND(100*J17/SUM(J10:J24),1))</f>
      </c>
    </row>
    <row r="18">
      <c r="F18">
        <f>IF(E18="Normal k=2",2,IF(E18="Normal k=1",1,IF(E18="Rectangular",SQRT(3),IF(E18="Triangular",SQRT(6),IF(E18="U-shaped",SQRT(2),"")))))</f>
      </c>
      <c r="H18">
        <f>IF(OR(C18="",F18=""),"",C18/F18)</f>
      </c>
      <c r="I18">
        <f>IF(OR(H18="",G18=""),"",ABS(G18*H18))</f>
      </c>
      <c r="J18">
        <f>IF(I18="","",I18^2)</f>
      </c>
      <c r="K18">
        <f>IF(J18="","",ROUND(100*J18/SUM(J10:J24),1))</f>
      </c>
    </row>
    <row r="19">
      <c r="F19">
        <f>IF(E19="Normal k=2",2,IF(E19="Normal k=1",1,IF(E19="Rectangular",SQRT(3),IF(E19="Triangular",SQRT(6),IF(E19="U-shaped",SQRT(2),"")))))</f>
      </c>
      <c r="H19">
        <f>IF(OR(C19="",F19=""),"",C19/F19)</f>
      </c>
      <c r="I19">
        <f>IF(OR(H19="",G19=""),"",ABS(G19*H19))</f>
      </c>
      <c r="J19">
        <f>IF(I19="","",I19^2)</f>
      </c>
      <c r="K19">
        <f>IF(J19="","",ROUND(100*J19/SUM(J10:J24),1))</f>
      </c>
    </row>
    <row r="20">
      <c r="F20">
        <f>IF(E20="Normal k=2",2,IF(E20="Normal k=1",1,IF(E20="Rectangular",SQRT(3),IF(E20="Triangular",SQRT(6),IF(E20="U-shaped",SQRT(2),"")))))</f>
      </c>
      <c r="H20">
        <f>IF(OR(C20="",F20=""),"",C20/F20)</f>
      </c>
      <c r="I20">
        <f>IF(OR(H20="",G20=""),"",ABS(G20*H20))</f>
      </c>
      <c r="J20">
        <f>IF(I20="","",I20^2)</f>
      </c>
      <c r="K20">
        <f>IF(J20="","",ROUND(100*J20/SUM(J10:J24),1))</f>
      </c>
    </row>
    <row r="21">
      <c r="F21">
        <f>IF(E21="Normal k=2",2,IF(E21="Normal k=1",1,IF(E21="Rectangular",SQRT(3),IF(E21="Triangular",SQRT(6),IF(E21="U-shaped",SQRT(2),"")))))</f>
      </c>
      <c r="H21">
        <f>IF(OR(C21="",F21=""),"",C21/F21)</f>
      </c>
      <c r="I21">
        <f>IF(OR(H21="",G21=""),"",ABS(G21*H21))</f>
      </c>
      <c r="J21">
        <f>IF(I21="","",I21^2)</f>
      </c>
      <c r="K21">
        <f>IF(J21="","",ROUND(100*J21/SUM(J10:J24),1))</f>
      </c>
    </row>
    <row r="22">
      <c r="F22">
        <f>IF(E22="Normal k=2",2,IF(E22="Normal k=1",1,IF(E22="Rectangular",SQRT(3),IF(E22="Triangular",SQRT(6),IF(E22="U-shaped",SQRT(2),"")))))</f>
      </c>
      <c r="H22">
        <f>IF(OR(C22="",F22=""),"",C22/F22)</f>
      </c>
      <c r="I22">
        <f>IF(OR(H22="",G22=""),"",ABS(G22*H22))</f>
      </c>
      <c r="J22">
        <f>IF(I22="","",I22^2)</f>
      </c>
      <c r="K22">
        <f>IF(J22="","",ROUND(100*J22/SUM(J10:J24),1))</f>
      </c>
    </row>
    <row r="23">
      <c r="F23">
        <f>IF(E23="Normal k=2",2,IF(E23="Normal k=1",1,IF(E23="Rectangular",SQRT(3),IF(E23="Triangular",SQRT(6),IF(E23="U-shaped",SQRT(2),"")))))</f>
      </c>
      <c r="H23">
        <f>IF(OR(C23="",F23=""),"",C23/F23)</f>
      </c>
      <c r="I23">
        <f>IF(OR(H23="",G23=""),"",ABS(G23*H23))</f>
      </c>
      <c r="J23">
        <f>IF(I23="","",I23^2)</f>
      </c>
      <c r="K23">
        <f>IF(J23="","",ROUND(100*J23/SUM(J10:J24),1))</f>
      </c>
    </row>
    <row r="24">
      <c r="F24">
        <f>IF(E24="Normal k=2",2,IF(E24="Normal k=1",1,IF(E24="Rectangular",SQRT(3),IF(E24="Triangular",SQRT(6),IF(E24="U-shaped",SQRT(2),"")))))</f>
      </c>
      <c r="H24">
        <f>IF(OR(C24="",F24=""),"",C24/F24)</f>
      </c>
      <c r="I24">
        <f>IF(OR(H24="",G24=""),"",ABS(G24*H24))</f>
      </c>
      <c r="J24">
        <f>IF(I24="","",I24^2)</f>
      </c>
      <c r="K24">
        <f>IF(J24="","",ROUND(100*J24/SUM(J10:J24),1))</f>
      </c>
    </row>
    <row r="26">
      <c r="A26" t="str">
        <v>Combined standard uncertainty uc</v>
      </c>
      <c r="B26">
        <f>IF(COUNT(J10:J24)=0,"",SQRT(SUM(J10:J24)))</f>
      </c>
    </row>
    <row r="27">
      <c r="A27" t="str">
        <v>Expanded uncertainty U = k × uc</v>
      </c>
      <c r="B27">
        <f>IFERROR($B$6*B26,"")</f>
      </c>
    </row>
    <row r="28">
      <c r="A28" t="str">
        <v>Largest contributor</v>
      </c>
      <c r="B28">
        <f>IF(COUNT(J10:J24)=0,"",INDEX(A10:A24,MATCH(MAX(J10:J24),J10:J24,0)))</f>
      </c>
    </row>
    <row r="29">
      <c r="A29" t="str">
        <v>TUR = tolerance width ÷ 2U</v>
      </c>
      <c r="B29">
        <f>IFERROR(ROUND((2*$B$7)/(2*B27),1),"")</f>
      </c>
    </row>
  </sheetData>
  <dataValidations count="2">
    <dataValidation type="list" allowBlank="1" showErrorMessage="1" sqref="B10:B24">
      <formula1>"A,B"</formula1>
    </dataValidation>
    <dataValidation type="list" allowBlank="1" showErrorMessage="1" sqref="E10:E24">
      <formula1>"Normal k=2,Normal k=1,Rectangular,Triangular,U-shaped"</formula1>
    </dataValidation>
  </dataValidations>
  <ignoredErrors>
    <ignoredError numberStoredAsText="1" sqref="A1:K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cols>
    <col min="1" max="1" width="36.83203125" customWidth="1"/>
    <col min="2" max="2" width="9.83203125" customWidth="1"/>
    <col min="3" max="3" width="14.83203125" customWidth="1"/>
    <col min="4" max="4" width="9.83203125" customWidth="1"/>
    <col min="5" max="5" width="14.83203125" customWidth="1"/>
    <col min="6" max="6" width="9.83203125" customWidth="1"/>
    <col min="7" max="7" width="13.83203125" customWidth="1"/>
    <col min="8" max="8" width="13.83203125" customWidth="1"/>
    <col min="9" max="9" width="13.83203125" customWidth="1"/>
    <col min="10" max="10" width="12.83203125" customWidth="1"/>
    <col min="11" max="11" width="11.83203125" customWidth="1"/>
  </cols>
  <sheetData>
    <row r="1">
      <c r="A1" t="str">
        <v>Measurement Uncertainty Budget</v>
      </c>
    </row>
    <row r="2">
      <c r="A2" t="str">
        <v>Example — fictional data for illustration. Replace it with your own on the Template sheet.</v>
      </c>
    </row>
    <row r="3">
      <c r="A3" t="str">
        <v>Measurand</v>
      </c>
      <c r="B3" t="str">
        <v>Shaft OD, nominal 25 mm</v>
      </c>
    </row>
    <row r="4">
      <c r="A4" t="str">
        <v>Instrument</v>
      </c>
      <c r="B4" t="str">
        <v>0–25 mm outside micrometer, 0.001 mm</v>
      </c>
    </row>
    <row r="5">
      <c r="A5" t="str">
        <v>Result units</v>
      </c>
      <c r="B5" t="str">
        <v>mm</v>
      </c>
    </row>
    <row r="6">
      <c r="A6" t="str">
        <v>Coverage factor k</v>
      </c>
      <c r="B6">
        <v>2</v>
      </c>
    </row>
    <row r="7">
      <c r="A7" t="str">
        <v>Tolerance (± half-width)</v>
      </c>
      <c r="B7">
        <v>0.01</v>
      </c>
    </row>
    <row r="9">
      <c r="A9" t="str">
        <v>Source of uncertainty</v>
      </c>
      <c r="B9" t="str">
        <v>Type (A / B)</v>
      </c>
      <c r="C9" t="str">
        <v>Value (SD, U or half-width)</v>
      </c>
      <c r="D9" t="str">
        <v>Value unit</v>
      </c>
      <c r="E9" t="str">
        <v>Distribution</v>
      </c>
      <c r="F9" t="str">
        <v>Divisor</v>
      </c>
      <c r="G9" t="str">
        <v>Sensitivity coefficient cᵢ</v>
      </c>
      <c r="H9" t="str">
        <v>Standard uncertainty u</v>
      </c>
      <c r="I9" t="str">
        <v>cᵢ × u (result units)</v>
      </c>
      <c r="J9" t="str">
        <v>(cᵢ × u)²</v>
      </c>
      <c r="K9" t="str">
        <v>% contribution</v>
      </c>
    </row>
    <row r="10">
      <c r="A10" t="str">
        <v>Repeatability, 1 SD of 10 readings</v>
      </c>
      <c r="B10" t="str">
        <v>A</v>
      </c>
      <c r="C10">
        <v>0.0012</v>
      </c>
      <c r="D10" t="str">
        <v>mm</v>
      </c>
      <c r="E10" t="str">
        <v>Normal k=1</v>
      </c>
      <c r="F10">
        <f>IF(E10="Normal k=2",2,IF(E10="Normal k=1",1,IF(E10="Rectangular",SQRT(3),IF(E10="Triangular",SQRT(6),IF(E10="U-shaped",SQRT(2),"")))))</f>
      </c>
      <c r="G10">
        <v>1</v>
      </c>
      <c r="H10">
        <f>IF(OR(C10="",F10=""),"",C10/F10)</f>
      </c>
      <c r="I10">
        <f>IF(OR(H10="",G10=""),"",ABS(G10*H10))</f>
      </c>
      <c r="J10">
        <f>IF(I10="","",I10^2)</f>
      </c>
      <c r="K10">
        <f>IF(J10="","",ROUND(100*J10/SUM(J10:J14),1))</f>
      </c>
    </row>
    <row r="11">
      <c r="A11" t="str">
        <v>Calibration certificate (U, k = 2)</v>
      </c>
      <c r="B11" t="str">
        <v>B</v>
      </c>
      <c r="C11">
        <v>0.002</v>
      </c>
      <c r="D11" t="str">
        <v>mm</v>
      </c>
      <c r="E11" t="str">
        <v>Normal k=2</v>
      </c>
      <c r="F11">
        <f>IF(E11="Normal k=2",2,IF(E11="Normal k=1",1,IF(E11="Rectangular",SQRT(3),IF(E11="Triangular",SQRT(6),IF(E11="U-shaped",SQRT(2),"")))))</f>
      </c>
      <c r="G11">
        <v>1</v>
      </c>
      <c r="H11">
        <f>IF(OR(C11="",F11=""),"",C11/F11)</f>
      </c>
      <c r="I11">
        <f>IF(OR(H11="",G11=""),"",ABS(G11*H11))</f>
      </c>
      <c r="J11">
        <f>IF(I11="","",I11^2)</f>
      </c>
      <c r="K11">
        <f>IF(J11="","",ROUND(100*J11/SUM(J10:J14),1))</f>
      </c>
    </row>
    <row r="12">
      <c r="A12" t="str">
        <v>Resolution, half of 0.001 mm</v>
      </c>
      <c r="B12" t="str">
        <v>B</v>
      </c>
      <c r="C12">
        <v>0.0005</v>
      </c>
      <c r="D12" t="str">
        <v>mm</v>
      </c>
      <c r="E12" t="str">
        <v>Rectangular</v>
      </c>
      <c r="F12">
        <f>IF(E12="Normal k=2",2,IF(E12="Normal k=1",1,IF(E12="Rectangular",SQRT(3),IF(E12="Triangular",SQRT(6),IF(E12="U-shaped",SQRT(2),"")))))</f>
      </c>
      <c r="G12">
        <v>1</v>
      </c>
      <c r="H12">
        <f>IF(OR(C12="",F12=""),"",C12/F12)</f>
      </c>
      <c r="I12">
        <f>IF(OR(H12="",G12=""),"",ABS(G12*H12))</f>
      </c>
      <c r="J12">
        <f>IF(I12="","",I12^2)</f>
      </c>
      <c r="K12">
        <f>IF(J12="","",ROUND(100*J12/SUM(J10:J14),1))</f>
      </c>
    </row>
    <row r="13">
      <c r="A13" t="str">
        <v>Temperature deviation from 20 °C</v>
      </c>
      <c r="B13" t="str">
        <v>B</v>
      </c>
      <c r="C13">
        <v>2</v>
      </c>
      <c r="D13" t="str">
        <v>°C</v>
      </c>
      <c r="E13" t="str">
        <v>Rectangular</v>
      </c>
      <c r="F13">
        <f>IF(E13="Normal k=2",2,IF(E13="Normal k=1",1,IF(E13="Rectangular",SQRT(3),IF(E13="Triangular",SQRT(6),IF(E13="U-shaped",SQRT(2),"")))))</f>
      </c>
      <c r="G13">
        <v>0.0002875</v>
      </c>
      <c r="H13">
        <f>IF(OR(C13="",F13=""),"",C13/F13)</f>
      </c>
      <c r="I13">
        <f>IF(OR(H13="",G13=""),"",ABS(G13*H13))</f>
      </c>
      <c r="J13">
        <f>IF(I13="","",I13^2)</f>
      </c>
      <c r="K13">
        <f>IF(J13="","",ROUND(100*J13/SUM(J10:J14),1))</f>
      </c>
    </row>
    <row r="14">
      <c r="A14" t="str">
        <v>Anvil flatness and parallelism</v>
      </c>
      <c r="B14" t="str">
        <v>B</v>
      </c>
      <c r="C14">
        <v>0.001</v>
      </c>
      <c r="D14" t="str">
        <v>mm</v>
      </c>
      <c r="E14" t="str">
        <v>Rectangular</v>
      </c>
      <c r="F14">
        <f>IF(E14="Normal k=2",2,IF(E14="Normal k=1",1,IF(E14="Rectangular",SQRT(3),IF(E14="Triangular",SQRT(6),IF(E14="U-shaped",SQRT(2),"")))))</f>
      </c>
      <c r="G14">
        <v>1</v>
      </c>
      <c r="H14">
        <f>IF(OR(C14="",F14=""),"",C14/F14)</f>
      </c>
      <c r="I14">
        <f>IF(OR(H14="",G14=""),"",ABS(G14*H14))</f>
      </c>
      <c r="J14">
        <f>IF(I14="","",I14^2)</f>
      </c>
      <c r="K14">
        <f>IF(J14="","",ROUND(100*J14/SUM(J10:J14),1))</f>
      </c>
    </row>
    <row r="16">
      <c r="A16" t="str">
        <v>Combined standard uncertainty uc</v>
      </c>
      <c r="B16">
        <f>IF(COUNT(J10:J14)=0,"",SQRT(SUM(J10:J14)))</f>
      </c>
    </row>
    <row r="17">
      <c r="A17" t="str">
        <v>Expanded uncertainty U = k × uc</v>
      </c>
      <c r="B17">
        <f>IFERROR($B$6*B16,"")</f>
      </c>
    </row>
    <row r="18">
      <c r="A18" t="str">
        <v>Largest contributor</v>
      </c>
      <c r="B18">
        <f>IF(COUNT(J10:J14)=0,"",INDEX(A10:A14,MATCH(MAX(J10:J14),J10:J14,0)))</f>
      </c>
    </row>
    <row r="19">
      <c r="A19" t="str">
        <v>TUR = tolerance width ÷ 2U</v>
      </c>
      <c r="B19">
        <f>IFERROR(ROUND((2*$B$7)/(2*B17),1),"")</f>
      </c>
    </row>
  </sheetData>
  <dataValidations count="2">
    <dataValidation type="list" allowBlank="1" showErrorMessage="1" sqref="B10:B14">
      <formula1>"A,B"</formula1>
    </dataValidation>
    <dataValidation type="list" allowBlank="1" showErrorMessage="1" sqref="E10:E14">
      <formula1>"Normal k=2,Normal k=1,Rectangular,Triangular,U-shaped"</formula1>
    </dataValidation>
  </dataValidations>
  <ignoredErrors>
    <ignoredError numberStoredAsText="1" sqref="A1:K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