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5"/>
  <sheetViews>
    <sheetView workbookViewId="0"/>
  </sheetViews>
  <cols>
    <col min="1" max="1" width="6.83203125" customWidth="1"/>
    <col min="2" max="2" width="10.83203125" customWidth="1"/>
    <col min="3" max="3" width="10.83203125" customWidth="1"/>
    <col min="4" max="4" width="10.83203125" customWidth="1"/>
    <col min="5" max="5" width="11.83203125" customWidth="1"/>
    <col min="6" max="6" width="9.83203125" customWidth="1"/>
    <col min="7" max="7" width="10.83203125" customWidth="1"/>
    <col min="8" max="8" width="10.83203125" customWidth="1"/>
    <col min="9" max="9" width="10.83203125" customWidth="1"/>
    <col min="10" max="10" width="11.83203125" customWidth="1"/>
    <col min="11" max="11" width="9.83203125" customWidth="1"/>
    <col min="12" max="12" width="10.83203125" customWidth="1"/>
    <col min="13" max="13" width="10.83203125" customWidth="1"/>
    <col min="14" max="14" width="10.83203125" customWidth="1"/>
    <col min="15" max="15" width="11.83203125" customWidth="1"/>
    <col min="16" max="16" width="9.83203125" customWidth="1"/>
    <col min="17" max="17" width="12.83203125" customWidth="1"/>
  </cols>
  <sheetData>
    <row r="1">
      <c r="A1" t="str">
        <v>Gauge R&amp;R Study — Average and Range Method (10 parts × 3 operators × 3 trials)</v>
      </c>
    </row>
    <row r="2">
      <c r="A2" t="str">
        <v>Free template from coplain.com/templates/gauge-r-and-r-template — field guide and filled Example on that page.</v>
      </c>
    </row>
    <row r="3">
      <c r="A3" t="str">
        <v>Part / characteristic</v>
      </c>
    </row>
    <row r="4">
      <c r="A4" t="str">
        <v>Gauge (ID, resolution)</v>
      </c>
    </row>
    <row r="5">
      <c r="A5" t="str">
        <v>Study date</v>
      </c>
    </row>
    <row r="6">
      <c r="A6" t="str">
        <v>Tolerance (USL − LSL)</v>
      </c>
    </row>
    <row r="7">
      <c r="A7" t="str">
        <v>K1 (3 trials)</v>
      </c>
      <c r="B7">
        <v>0.5908</v>
      </c>
    </row>
    <row r="8">
      <c r="A8" t="str">
        <v>K2 (3 operators)</v>
      </c>
      <c r="B8">
        <v>0.5231</v>
      </c>
    </row>
    <row r="9">
      <c r="A9" t="str">
        <v>K3 (10 parts)</v>
      </c>
      <c r="B9">
        <v>0.3146</v>
      </c>
    </row>
    <row r="10">
      <c r="A10" t="str">
        <v>Trials per operator (r)</v>
      </c>
      <c r="B10">
        <v>3</v>
      </c>
    </row>
    <row r="11">
      <c r="A11" t="str">
        <v>Parts (n)</v>
      </c>
      <c r="B11">
        <v>10</v>
      </c>
    </row>
    <row r="13">
      <c r="A13" t="str">
        <v>Part</v>
      </c>
      <c r="B13" t="str">
        <v>A trial 1</v>
      </c>
      <c r="C13" t="str">
        <v>A trial 2</v>
      </c>
      <c r="D13" t="str">
        <v>A trial 3</v>
      </c>
      <c r="E13" t="str">
        <v>A average</v>
      </c>
      <c r="F13" t="str">
        <v>A range</v>
      </c>
      <c r="G13" t="str">
        <v>B trial 1</v>
      </c>
      <c r="H13" t="str">
        <v>B trial 2</v>
      </c>
      <c r="I13" t="str">
        <v>B trial 3</v>
      </c>
      <c r="J13" t="str">
        <v>B average</v>
      </c>
      <c r="K13" t="str">
        <v>B range</v>
      </c>
      <c r="L13" t="str">
        <v>C trial 1</v>
      </c>
      <c r="M13" t="str">
        <v>C trial 2</v>
      </c>
      <c r="N13" t="str">
        <v>C trial 3</v>
      </c>
      <c r="O13" t="str">
        <v>C average</v>
      </c>
      <c r="P13" t="str">
        <v>C range</v>
      </c>
      <c r="Q13" t="str">
        <v>Part average</v>
      </c>
    </row>
    <row r="14">
      <c r="A14">
        <v>1</v>
      </c>
      <c r="E14">
        <f>IF(COUNT(B14:D14)=0,"",AVERAGE(B14:D14))</f>
      </c>
      <c r="F14">
        <f>IF(COUNT(B14:D14)=0,"",MAX(B14:D14)-MIN(B14:D14))</f>
      </c>
      <c r="J14">
        <f>IF(COUNT(G14:I14)=0,"",AVERAGE(G14:I14))</f>
      </c>
      <c r="K14">
        <f>IF(COUNT(G14:I14)=0,"",MAX(G14:I14)-MIN(G14:I14))</f>
      </c>
      <c r="O14">
        <f>IF(COUNT(L14:N14)=0,"",AVERAGE(L14:N14))</f>
      </c>
      <c r="P14">
        <f>IF(COUNT(L14:N14)=0,"",MAX(L14:N14)-MIN(L14:N14))</f>
      </c>
      <c r="Q14">
        <f>IF(COUNT(B14:D14,G14:I14,L14:N14)=0,"",AVERAGE(B14:D14,G14:I14,L14:N14))</f>
      </c>
    </row>
    <row r="15">
      <c r="A15">
        <v>2</v>
      </c>
      <c r="E15">
        <f>IF(COUNT(B15:D15)=0,"",AVERAGE(B15:D15))</f>
      </c>
      <c r="F15">
        <f>IF(COUNT(B15:D15)=0,"",MAX(B15:D15)-MIN(B15:D15))</f>
      </c>
      <c r="J15">
        <f>IF(COUNT(G15:I15)=0,"",AVERAGE(G15:I15))</f>
      </c>
      <c r="K15">
        <f>IF(COUNT(G15:I15)=0,"",MAX(G15:I15)-MIN(G15:I15))</f>
      </c>
      <c r="O15">
        <f>IF(COUNT(L15:N15)=0,"",AVERAGE(L15:N15))</f>
      </c>
      <c r="P15">
        <f>IF(COUNT(L15:N15)=0,"",MAX(L15:N15)-MIN(L15:N15))</f>
      </c>
      <c r="Q15">
        <f>IF(COUNT(B15:D15,G15:I15,L15:N15)=0,"",AVERAGE(B15:D15,G15:I15,L15:N15))</f>
      </c>
    </row>
    <row r="16">
      <c r="A16">
        <v>3</v>
      </c>
      <c r="E16">
        <f>IF(COUNT(B16:D16)=0,"",AVERAGE(B16:D16))</f>
      </c>
      <c r="F16">
        <f>IF(COUNT(B16:D16)=0,"",MAX(B16:D16)-MIN(B16:D16))</f>
      </c>
      <c r="J16">
        <f>IF(COUNT(G16:I16)=0,"",AVERAGE(G16:I16))</f>
      </c>
      <c r="K16">
        <f>IF(COUNT(G16:I16)=0,"",MAX(G16:I16)-MIN(G16:I16))</f>
      </c>
      <c r="O16">
        <f>IF(COUNT(L16:N16)=0,"",AVERAGE(L16:N16))</f>
      </c>
      <c r="P16">
        <f>IF(COUNT(L16:N16)=0,"",MAX(L16:N16)-MIN(L16:N16))</f>
      </c>
      <c r="Q16">
        <f>IF(COUNT(B16:D16,G16:I16,L16:N16)=0,"",AVERAGE(B16:D16,G16:I16,L16:N16))</f>
      </c>
    </row>
    <row r="17">
      <c r="A17">
        <v>4</v>
      </c>
      <c r="E17">
        <f>IF(COUNT(B17:D17)=0,"",AVERAGE(B17:D17))</f>
      </c>
      <c r="F17">
        <f>IF(COUNT(B17:D17)=0,"",MAX(B17:D17)-MIN(B17:D17))</f>
      </c>
      <c r="J17">
        <f>IF(COUNT(G17:I17)=0,"",AVERAGE(G17:I17))</f>
      </c>
      <c r="K17">
        <f>IF(COUNT(G17:I17)=0,"",MAX(G17:I17)-MIN(G17:I17))</f>
      </c>
      <c r="O17">
        <f>IF(COUNT(L17:N17)=0,"",AVERAGE(L17:N17))</f>
      </c>
      <c r="P17">
        <f>IF(COUNT(L17:N17)=0,"",MAX(L17:N17)-MIN(L17:N17))</f>
      </c>
      <c r="Q17">
        <f>IF(COUNT(B17:D17,G17:I17,L17:N17)=0,"",AVERAGE(B17:D17,G17:I17,L17:N17))</f>
      </c>
    </row>
    <row r="18">
      <c r="A18">
        <v>5</v>
      </c>
      <c r="E18">
        <f>IF(COUNT(B18:D18)=0,"",AVERAGE(B18:D18))</f>
      </c>
      <c r="F18">
        <f>IF(COUNT(B18:D18)=0,"",MAX(B18:D18)-MIN(B18:D18))</f>
      </c>
      <c r="J18">
        <f>IF(COUNT(G18:I18)=0,"",AVERAGE(G18:I18))</f>
      </c>
      <c r="K18">
        <f>IF(COUNT(G18:I18)=0,"",MAX(G18:I18)-MIN(G18:I18))</f>
      </c>
      <c r="O18">
        <f>IF(COUNT(L18:N18)=0,"",AVERAGE(L18:N18))</f>
      </c>
      <c r="P18">
        <f>IF(COUNT(L18:N18)=0,"",MAX(L18:N18)-MIN(L18:N18))</f>
      </c>
      <c r="Q18">
        <f>IF(COUNT(B18:D18,G18:I18,L18:N18)=0,"",AVERAGE(B18:D18,G18:I18,L18:N18))</f>
      </c>
    </row>
    <row r="19">
      <c r="A19">
        <v>6</v>
      </c>
      <c r="E19">
        <f>IF(COUNT(B19:D19)=0,"",AVERAGE(B19:D19))</f>
      </c>
      <c r="F19">
        <f>IF(COUNT(B19:D19)=0,"",MAX(B19:D19)-MIN(B19:D19))</f>
      </c>
      <c r="J19">
        <f>IF(COUNT(G19:I19)=0,"",AVERAGE(G19:I19))</f>
      </c>
      <c r="K19">
        <f>IF(COUNT(G19:I19)=0,"",MAX(G19:I19)-MIN(G19:I19))</f>
      </c>
      <c r="O19">
        <f>IF(COUNT(L19:N19)=0,"",AVERAGE(L19:N19))</f>
      </c>
      <c r="P19">
        <f>IF(COUNT(L19:N19)=0,"",MAX(L19:N19)-MIN(L19:N19))</f>
      </c>
      <c r="Q19">
        <f>IF(COUNT(B19:D19,G19:I19,L19:N19)=0,"",AVERAGE(B19:D19,G19:I19,L19:N19))</f>
      </c>
    </row>
    <row r="20">
      <c r="A20">
        <v>7</v>
      </c>
      <c r="E20">
        <f>IF(COUNT(B20:D20)=0,"",AVERAGE(B20:D20))</f>
      </c>
      <c r="F20">
        <f>IF(COUNT(B20:D20)=0,"",MAX(B20:D20)-MIN(B20:D20))</f>
      </c>
      <c r="J20">
        <f>IF(COUNT(G20:I20)=0,"",AVERAGE(G20:I20))</f>
      </c>
      <c r="K20">
        <f>IF(COUNT(G20:I20)=0,"",MAX(G20:I20)-MIN(G20:I20))</f>
      </c>
      <c r="O20">
        <f>IF(COUNT(L20:N20)=0,"",AVERAGE(L20:N20))</f>
      </c>
      <c r="P20">
        <f>IF(COUNT(L20:N20)=0,"",MAX(L20:N20)-MIN(L20:N20))</f>
      </c>
      <c r="Q20">
        <f>IF(COUNT(B20:D20,G20:I20,L20:N20)=0,"",AVERAGE(B20:D20,G20:I20,L20:N20))</f>
      </c>
    </row>
    <row r="21">
      <c r="A21">
        <v>8</v>
      </c>
      <c r="E21">
        <f>IF(COUNT(B21:D21)=0,"",AVERAGE(B21:D21))</f>
      </c>
      <c r="F21">
        <f>IF(COUNT(B21:D21)=0,"",MAX(B21:D21)-MIN(B21:D21))</f>
      </c>
      <c r="J21">
        <f>IF(COUNT(G21:I21)=0,"",AVERAGE(G21:I21))</f>
      </c>
      <c r="K21">
        <f>IF(COUNT(G21:I21)=0,"",MAX(G21:I21)-MIN(G21:I21))</f>
      </c>
      <c r="O21">
        <f>IF(COUNT(L21:N21)=0,"",AVERAGE(L21:N21))</f>
      </c>
      <c r="P21">
        <f>IF(COUNT(L21:N21)=0,"",MAX(L21:N21)-MIN(L21:N21))</f>
      </c>
      <c r="Q21">
        <f>IF(COUNT(B21:D21,G21:I21,L21:N21)=0,"",AVERAGE(B21:D21,G21:I21,L21:N21))</f>
      </c>
    </row>
    <row r="22">
      <c r="A22">
        <v>9</v>
      </c>
      <c r="E22">
        <f>IF(COUNT(B22:D22)=0,"",AVERAGE(B22:D22))</f>
      </c>
      <c r="F22">
        <f>IF(COUNT(B22:D22)=0,"",MAX(B22:D22)-MIN(B22:D22))</f>
      </c>
      <c r="J22">
        <f>IF(COUNT(G22:I22)=0,"",AVERAGE(G22:I22))</f>
      </c>
      <c r="K22">
        <f>IF(COUNT(G22:I22)=0,"",MAX(G22:I22)-MIN(G22:I22))</f>
      </c>
      <c r="O22">
        <f>IF(COUNT(L22:N22)=0,"",AVERAGE(L22:N22))</f>
      </c>
      <c r="P22">
        <f>IF(COUNT(L22:N22)=0,"",MAX(L22:N22)-MIN(L22:N22))</f>
      </c>
      <c r="Q22">
        <f>IF(COUNT(B22:D22,G22:I22,L22:N22)=0,"",AVERAGE(B22:D22,G22:I22,L22:N22))</f>
      </c>
    </row>
    <row r="23">
      <c r="A23">
        <v>10</v>
      </c>
      <c r="E23">
        <f>IF(COUNT(B23:D23)=0,"",AVERAGE(B23:D23))</f>
      </c>
      <c r="F23">
        <f>IF(COUNT(B23:D23)=0,"",MAX(B23:D23)-MIN(B23:D23))</f>
      </c>
      <c r="J23">
        <f>IF(COUNT(G23:I23)=0,"",AVERAGE(G23:I23))</f>
      </c>
      <c r="K23">
        <f>IF(COUNT(G23:I23)=0,"",MAX(G23:I23)-MIN(G23:I23))</f>
      </c>
      <c r="O23">
        <f>IF(COUNT(L23:N23)=0,"",AVERAGE(L23:N23))</f>
      </c>
      <c r="P23">
        <f>IF(COUNT(L23:N23)=0,"",MAX(L23:N23)-MIN(L23:N23))</f>
      </c>
      <c r="Q23">
        <f>IF(COUNT(B23:D23,G23:I23,L23:N23)=0,"",AVERAGE(B23:D23,G23:I23,L23:N23))</f>
      </c>
    </row>
    <row r="25">
      <c r="A25" t="str">
        <v>Average range, operator A</v>
      </c>
      <c r="B25">
        <f>IF(COUNT(F14:F23)=0,"",AVERAGE(F14:F23))</f>
      </c>
    </row>
    <row r="26">
      <c r="A26" t="str">
        <v>Average range, operator B</v>
      </c>
      <c r="B26">
        <f>IF(COUNT(K14:K23)=0,"",AVERAGE(K14:K23))</f>
      </c>
    </row>
    <row r="27">
      <c r="A27" t="str">
        <v>Average range, operator C</v>
      </c>
      <c r="B27">
        <f>IF(COUNT(P14:P23)=0,"",AVERAGE(P14:P23))</f>
      </c>
    </row>
    <row r="28">
      <c r="A28" t="str">
        <v>R̿ (average of operator ranges)</v>
      </c>
      <c r="B28">
        <f>IFERROR(AVERAGE(B25:B27),"")</f>
      </c>
    </row>
    <row r="29">
      <c r="A29" t="str">
        <v>Average, operator A</v>
      </c>
      <c r="B29">
        <f>IF(COUNT(E14:E23)=0,"",AVERAGE(E14:E23))</f>
      </c>
    </row>
    <row r="30">
      <c r="A30" t="str">
        <v>Average, operator B</v>
      </c>
      <c r="B30">
        <f>IF(COUNT(J14:J23)=0,"",AVERAGE(J14:J23))</f>
      </c>
    </row>
    <row r="31">
      <c r="A31" t="str">
        <v>Average, operator C</v>
      </c>
      <c r="B31">
        <f>IF(COUNT(O14:O23)=0,"",AVERAGE(O14:O23))</f>
      </c>
    </row>
    <row r="32">
      <c r="A32" t="str">
        <v>X̄diff (max − min operator average)</v>
      </c>
      <c r="B32">
        <f>IFERROR(MAX(B29:B31)-MIN(B29:B31),"")</f>
      </c>
    </row>
    <row r="33">
      <c r="A33" t="str">
        <v>Rp (range of part averages)</v>
      </c>
      <c r="B33">
        <f>IF(COUNT(Q14:Q23)=0,"",MAX(Q14:Q23)-MIN(Q14:Q23))</f>
      </c>
    </row>
    <row r="34">
      <c r="A34" t="str">
        <v>EV, repeatability = R̿ × K1</v>
      </c>
      <c r="B34">
        <f>IFERROR(B28*$B$7,"")</f>
      </c>
    </row>
    <row r="35">
      <c r="A35" t="str">
        <v>AV, reproducibility</v>
      </c>
      <c r="B35">
        <f>IFERROR(SQRT(MAX(0,(B32*$B$8)^2-B34^2/($B$11*$B$10))),"")</f>
      </c>
    </row>
    <row r="36">
      <c r="A36" t="str">
        <v>GRR = √(EV² + AV²)</v>
      </c>
      <c r="B36">
        <f>IFERROR(SQRT(B34^2+B35^2),"")</f>
      </c>
    </row>
    <row r="37">
      <c r="A37" t="str">
        <v>PV, part variation = Rp × K3</v>
      </c>
      <c r="B37">
        <f>IFERROR(B33*$B$9,"")</f>
      </c>
    </row>
    <row r="38">
      <c r="A38" t="str">
        <v>TV, total variation = √(GRR² + PV²)</v>
      </c>
      <c r="B38">
        <f>IFERROR(SQRT(B36^2+B37^2),"")</f>
      </c>
    </row>
    <row r="39">
      <c r="A39" t="str">
        <v>%EV</v>
      </c>
      <c r="B39">
        <f>IFERROR(ROUND(100*B34/B38,1),"")</f>
      </c>
    </row>
    <row r="40">
      <c r="A40" t="str">
        <v>%AV</v>
      </c>
      <c r="B40">
        <f>IFERROR(ROUND(100*B35/B38,1),"")</f>
      </c>
    </row>
    <row r="41">
      <c r="A41" t="str">
        <v>%GRR (of total variation)</v>
      </c>
      <c r="B41">
        <f>IFERROR(ROUND(100*B36/B38,1),"")</f>
      </c>
    </row>
    <row r="42">
      <c r="A42" t="str">
        <v>%PV</v>
      </c>
      <c r="B42">
        <f>IFERROR(ROUND(100*B37/B38,1),"")</f>
      </c>
    </row>
    <row r="43">
      <c r="A43" t="str">
        <v>ndc = 1.41 × PV ÷ GRR (truncated)</v>
      </c>
      <c r="B43">
        <f>IFERROR(INT(1.41*B37/B36),"")</f>
      </c>
    </row>
    <row r="44">
      <c r="A44" t="str">
        <v>%GRR of tolerance = 6 × GRR ÷ tolerance</v>
      </c>
      <c r="B44">
        <f>IFERROR(ROUND(100*6*B36/$B$6,1),"")</f>
      </c>
    </row>
    <row r="45">
      <c r="A45" t="str">
        <v>Verdict (&lt;10% / 10–30% / &gt;30%)</v>
      </c>
      <c r="B45">
        <f>IF(B41="","",IF(B41&lt;10,"Acceptable",IF(B41&lt;=30,"Conditionally acceptable","Not acceptable")))</f>
      </c>
    </row>
  </sheetData>
  <ignoredErrors>
    <ignoredError numberStoredAsText="1" sqref="A1:Q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45"/>
  <sheetViews>
    <sheetView workbookViewId="0"/>
  </sheetViews>
  <cols>
    <col min="1" max="1" width="6.83203125" customWidth="1"/>
    <col min="2" max="2" width="10.83203125" customWidth="1"/>
    <col min="3" max="3" width="10.83203125" customWidth="1"/>
    <col min="4" max="4" width="10.83203125" customWidth="1"/>
    <col min="5" max="5" width="11.83203125" customWidth="1"/>
    <col min="6" max="6" width="9.83203125" customWidth="1"/>
    <col min="7" max="7" width="10.83203125" customWidth="1"/>
    <col min="8" max="8" width="10.83203125" customWidth="1"/>
    <col min="9" max="9" width="10.83203125" customWidth="1"/>
    <col min="10" max="10" width="11.83203125" customWidth="1"/>
    <col min="11" max="11" width="9.83203125" customWidth="1"/>
    <col min="12" max="12" width="10.83203125" customWidth="1"/>
    <col min="13" max="13" width="10.83203125" customWidth="1"/>
    <col min="14" max="14" width="10.83203125" customWidth="1"/>
    <col min="15" max="15" width="11.83203125" customWidth="1"/>
    <col min="16" max="16" width="9.83203125" customWidth="1"/>
    <col min="17" max="17" width="12.83203125" customWidth="1"/>
  </cols>
  <sheetData>
    <row r="1">
      <c r="A1" t="str">
        <v>Gauge R&amp;R Study — Average and Range Method (10 parts × 3 operators × 3 trials)</v>
      </c>
    </row>
    <row r="2">
      <c r="A2" t="str">
        <v>Example — fictional data for illustration. Replace it with your own on the Template sheet.</v>
      </c>
    </row>
    <row r="3">
      <c r="A3" t="str">
        <v>Part / characteristic</v>
      </c>
      <c r="B3" t="str">
        <v>EX-2040 shaft, OD 12.00 ± 0.05 mm</v>
      </c>
    </row>
    <row r="4">
      <c r="A4" t="str">
        <v>Gauge (ID, resolution)</v>
      </c>
      <c r="B4" t="str">
        <v>Outside micrometer M-117, 0.001 mm</v>
      </c>
    </row>
    <row r="5">
      <c r="A5" t="str">
        <v>Study date</v>
      </c>
      <c r="B5" s="1">
        <v>46287</v>
      </c>
    </row>
    <row r="6">
      <c r="A6" t="str">
        <v>Tolerance (USL − LSL)</v>
      </c>
      <c r="B6">
        <v>0.1</v>
      </c>
    </row>
    <row r="7">
      <c r="A7" t="str">
        <v>K1 (3 trials)</v>
      </c>
      <c r="B7">
        <v>0.5908</v>
      </c>
    </row>
    <row r="8">
      <c r="A8" t="str">
        <v>K2 (3 operators)</v>
      </c>
      <c r="B8">
        <v>0.5231</v>
      </c>
    </row>
    <row r="9">
      <c r="A9" t="str">
        <v>K3 (10 parts)</v>
      </c>
      <c r="B9">
        <v>0.3146</v>
      </c>
    </row>
    <row r="10">
      <c r="A10" t="str">
        <v>Trials per operator (r)</v>
      </c>
      <c r="B10">
        <v>3</v>
      </c>
    </row>
    <row r="11">
      <c r="A11" t="str">
        <v>Parts (n)</v>
      </c>
      <c r="B11">
        <v>10</v>
      </c>
    </row>
    <row r="13">
      <c r="A13" t="str">
        <v>Part</v>
      </c>
      <c r="B13" t="str">
        <v>A trial 1</v>
      </c>
      <c r="C13" t="str">
        <v>A trial 2</v>
      </c>
      <c r="D13" t="str">
        <v>A trial 3</v>
      </c>
      <c r="E13" t="str">
        <v>A average</v>
      </c>
      <c r="F13" t="str">
        <v>A range</v>
      </c>
      <c r="G13" t="str">
        <v>B trial 1</v>
      </c>
      <c r="H13" t="str">
        <v>B trial 2</v>
      </c>
      <c r="I13" t="str">
        <v>B trial 3</v>
      </c>
      <c r="J13" t="str">
        <v>B average</v>
      </c>
      <c r="K13" t="str">
        <v>B range</v>
      </c>
      <c r="L13" t="str">
        <v>C trial 1</v>
      </c>
      <c r="M13" t="str">
        <v>C trial 2</v>
      </c>
      <c r="N13" t="str">
        <v>C trial 3</v>
      </c>
      <c r="O13" t="str">
        <v>C average</v>
      </c>
      <c r="P13" t="str">
        <v>C range</v>
      </c>
      <c r="Q13" t="str">
        <v>Part average</v>
      </c>
    </row>
    <row r="14">
      <c r="A14">
        <v>1</v>
      </c>
      <c r="B14">
        <v>11.972</v>
      </c>
      <c r="C14">
        <v>11.973</v>
      </c>
      <c r="D14">
        <v>11.972</v>
      </c>
      <c r="E14">
        <f>IF(COUNT(B14:D14)=0,"",AVERAGE(B14:D14))</f>
      </c>
      <c r="F14">
        <f>IF(COUNT(B14:D14)=0,"",MAX(B14:D14)-MIN(B14:D14))</f>
      </c>
      <c r="G14">
        <v>11.973</v>
      </c>
      <c r="H14">
        <v>11.973</v>
      </c>
      <c r="I14">
        <v>11.973</v>
      </c>
      <c r="J14">
        <f>IF(COUNT(G14:I14)=0,"",AVERAGE(G14:I14))</f>
      </c>
      <c r="K14">
        <f>IF(COUNT(G14:I14)=0,"",MAX(G14:I14)-MIN(G14:I14))</f>
      </c>
      <c r="L14">
        <v>11.972</v>
      </c>
      <c r="M14">
        <v>11.97</v>
      </c>
      <c r="N14">
        <v>11.97</v>
      </c>
      <c r="O14">
        <f>IF(COUNT(L14:N14)=0,"",AVERAGE(L14:N14))</f>
      </c>
      <c r="P14">
        <f>IF(COUNT(L14:N14)=0,"",MAX(L14:N14)-MIN(L14:N14))</f>
      </c>
      <c r="Q14">
        <f>IF(COUNT(B14:D14,G14:I14,L14:N14)=0,"",AVERAGE(B14:D14,G14:I14,L14:N14))</f>
      </c>
    </row>
    <row r="15">
      <c r="A15">
        <v>2</v>
      </c>
      <c r="B15">
        <v>11.981</v>
      </c>
      <c r="C15">
        <v>11.98</v>
      </c>
      <c r="D15">
        <v>11.981</v>
      </c>
      <c r="E15">
        <f>IF(COUNT(B15:D15)=0,"",AVERAGE(B15:D15))</f>
      </c>
      <c r="F15">
        <f>IF(COUNT(B15:D15)=0,"",MAX(B15:D15)-MIN(B15:D15))</f>
      </c>
      <c r="G15">
        <v>11.982</v>
      </c>
      <c r="H15">
        <v>11.983</v>
      </c>
      <c r="I15">
        <v>11.983</v>
      </c>
      <c r="J15">
        <f>IF(COUNT(G15:I15)=0,"",AVERAGE(G15:I15))</f>
      </c>
      <c r="K15">
        <f>IF(COUNT(G15:I15)=0,"",MAX(G15:I15)-MIN(G15:I15))</f>
      </c>
      <c r="L15">
        <v>11.978</v>
      </c>
      <c r="M15">
        <v>11.979</v>
      </c>
      <c r="N15">
        <v>11.979</v>
      </c>
      <c r="O15">
        <f>IF(COUNT(L15:N15)=0,"",AVERAGE(L15:N15))</f>
      </c>
      <c r="P15">
        <f>IF(COUNT(L15:N15)=0,"",MAX(L15:N15)-MIN(L15:N15))</f>
      </c>
      <c r="Q15">
        <f>IF(COUNT(B15:D15,G15:I15,L15:N15)=0,"",AVERAGE(B15:D15,G15:I15,L15:N15))</f>
      </c>
    </row>
    <row r="16">
      <c r="A16">
        <v>3</v>
      </c>
      <c r="B16">
        <v>11.989</v>
      </c>
      <c r="C16">
        <v>11.989</v>
      </c>
      <c r="D16">
        <v>11.989</v>
      </c>
      <c r="E16">
        <f>IF(COUNT(B16:D16)=0,"",AVERAGE(B16:D16))</f>
      </c>
      <c r="F16">
        <f>IF(COUNT(B16:D16)=0,"",MAX(B16:D16)-MIN(B16:D16))</f>
      </c>
      <c r="G16">
        <v>11.989</v>
      </c>
      <c r="H16">
        <v>11.988</v>
      </c>
      <c r="I16">
        <v>11.989</v>
      </c>
      <c r="J16">
        <f>IF(COUNT(G16:I16)=0,"",AVERAGE(G16:I16))</f>
      </c>
      <c r="K16">
        <f>IF(COUNT(G16:I16)=0,"",MAX(G16:I16)-MIN(G16:I16))</f>
      </c>
      <c r="L16">
        <v>11.989</v>
      </c>
      <c r="M16">
        <v>11.985</v>
      </c>
      <c r="N16">
        <v>11.985</v>
      </c>
      <c r="O16">
        <f>IF(COUNT(L16:N16)=0,"",AVERAGE(L16:N16))</f>
      </c>
      <c r="P16">
        <f>IF(COUNT(L16:N16)=0,"",MAX(L16:N16)-MIN(L16:N16))</f>
      </c>
      <c r="Q16">
        <f>IF(COUNT(B16:D16,G16:I16,L16:N16)=0,"",AVERAGE(B16:D16,G16:I16,L16:N16))</f>
      </c>
    </row>
    <row r="17">
      <c r="A17">
        <v>4</v>
      </c>
      <c r="B17">
        <v>11.994</v>
      </c>
      <c r="C17">
        <v>11.994</v>
      </c>
      <c r="D17">
        <v>11.994</v>
      </c>
      <c r="E17">
        <f>IF(COUNT(B17:D17)=0,"",AVERAGE(B17:D17))</f>
      </c>
      <c r="F17">
        <f>IF(COUNT(B17:D17)=0,"",MAX(B17:D17)-MIN(B17:D17))</f>
      </c>
      <c r="G17">
        <v>11.997</v>
      </c>
      <c r="H17">
        <v>11.995</v>
      </c>
      <c r="I17">
        <v>11.996</v>
      </c>
      <c r="J17">
        <f>IF(COUNT(G17:I17)=0,"",AVERAGE(G17:I17))</f>
      </c>
      <c r="K17">
        <f>IF(COUNT(G17:I17)=0,"",MAX(G17:I17)-MIN(G17:I17))</f>
      </c>
      <c r="L17">
        <v>11.993</v>
      </c>
      <c r="M17">
        <v>11.995</v>
      </c>
      <c r="N17">
        <v>11.994</v>
      </c>
      <c r="O17">
        <f>IF(COUNT(L17:N17)=0,"",AVERAGE(L17:N17))</f>
      </c>
      <c r="P17">
        <f>IF(COUNT(L17:N17)=0,"",MAX(L17:N17)-MIN(L17:N17))</f>
      </c>
      <c r="Q17">
        <f>IF(COUNT(B17:D17,G17:I17,L17:N17)=0,"",AVERAGE(B17:D17,G17:I17,L17:N17))</f>
      </c>
    </row>
    <row r="18">
      <c r="A18">
        <v>5</v>
      </c>
      <c r="B18">
        <v>11.997</v>
      </c>
      <c r="C18">
        <v>12</v>
      </c>
      <c r="D18">
        <v>12</v>
      </c>
      <c r="E18">
        <f>IF(COUNT(B18:D18)=0,"",AVERAGE(B18:D18))</f>
      </c>
      <c r="F18">
        <f>IF(COUNT(B18:D18)=0,"",MAX(B18:D18)-MIN(B18:D18))</f>
      </c>
      <c r="G18">
        <v>12.001</v>
      </c>
      <c r="H18">
        <v>11.999</v>
      </c>
      <c r="I18">
        <v>12.001</v>
      </c>
      <c r="J18">
        <f>IF(COUNT(G18:I18)=0,"",AVERAGE(G18:I18))</f>
      </c>
      <c r="K18">
        <f>IF(COUNT(G18:I18)=0,"",MAX(G18:I18)-MIN(G18:I18))</f>
      </c>
      <c r="L18">
        <v>11.996</v>
      </c>
      <c r="M18">
        <v>11.995</v>
      </c>
      <c r="N18">
        <v>11.998</v>
      </c>
      <c r="O18">
        <f>IF(COUNT(L18:N18)=0,"",AVERAGE(L18:N18))</f>
      </c>
      <c r="P18">
        <f>IF(COUNT(L18:N18)=0,"",MAX(L18:N18)-MIN(L18:N18))</f>
      </c>
      <c r="Q18">
        <f>IF(COUNT(B18:D18,G18:I18,L18:N18)=0,"",AVERAGE(B18:D18,G18:I18,L18:N18))</f>
      </c>
    </row>
    <row r="19">
      <c r="A19">
        <v>6</v>
      </c>
      <c r="B19">
        <v>12.004</v>
      </c>
      <c r="C19">
        <v>12.001</v>
      </c>
      <c r="D19">
        <v>12.001</v>
      </c>
      <c r="E19">
        <f>IF(COUNT(B19:D19)=0,"",AVERAGE(B19:D19))</f>
      </c>
      <c r="F19">
        <f>IF(COUNT(B19:D19)=0,"",MAX(B19:D19)-MIN(B19:D19))</f>
      </c>
      <c r="G19">
        <v>12.006</v>
      </c>
      <c r="H19">
        <v>12.002</v>
      </c>
      <c r="I19">
        <v>12.004</v>
      </c>
      <c r="J19">
        <f>IF(COUNT(G19:I19)=0,"",AVERAGE(G19:I19))</f>
      </c>
      <c r="K19">
        <f>IF(COUNT(G19:I19)=0,"",MAX(G19:I19)-MIN(G19:I19))</f>
      </c>
      <c r="L19">
        <v>12.001</v>
      </c>
      <c r="M19">
        <v>12.001</v>
      </c>
      <c r="N19">
        <v>12.003</v>
      </c>
      <c r="O19">
        <f>IF(COUNT(L19:N19)=0,"",AVERAGE(L19:N19))</f>
      </c>
      <c r="P19">
        <f>IF(COUNT(L19:N19)=0,"",MAX(L19:N19)-MIN(L19:N19))</f>
      </c>
      <c r="Q19">
        <f>IF(COUNT(B19:D19,G19:I19,L19:N19)=0,"",AVERAGE(B19:D19,G19:I19,L19:N19))</f>
      </c>
    </row>
    <row r="20">
      <c r="A20">
        <v>7</v>
      </c>
      <c r="B20">
        <v>12.007</v>
      </c>
      <c r="C20">
        <v>12.007</v>
      </c>
      <c r="D20">
        <v>12.008</v>
      </c>
      <c r="E20">
        <f>IF(COUNT(B20:D20)=0,"",AVERAGE(B20:D20))</f>
      </c>
      <c r="F20">
        <f>IF(COUNT(B20:D20)=0,"",MAX(B20:D20)-MIN(B20:D20))</f>
      </c>
      <c r="G20">
        <v>12.009</v>
      </c>
      <c r="H20">
        <v>12.009</v>
      </c>
      <c r="I20">
        <v>12.01</v>
      </c>
      <c r="J20">
        <f>IF(COUNT(G20:I20)=0,"",AVERAGE(G20:I20))</f>
      </c>
      <c r="K20">
        <f>IF(COUNT(G20:I20)=0,"",MAX(G20:I20)-MIN(G20:I20))</f>
      </c>
      <c r="L20">
        <v>12.008</v>
      </c>
      <c r="M20">
        <v>12.007</v>
      </c>
      <c r="N20">
        <v>12.007</v>
      </c>
      <c r="O20">
        <f>IF(COUNT(L20:N20)=0,"",AVERAGE(L20:N20))</f>
      </c>
      <c r="P20">
        <f>IF(COUNT(L20:N20)=0,"",MAX(L20:N20)-MIN(L20:N20))</f>
      </c>
      <c r="Q20">
        <f>IF(COUNT(B20:D20,G20:I20,L20:N20)=0,"",AVERAGE(B20:D20,G20:I20,L20:N20))</f>
      </c>
    </row>
    <row r="21">
      <c r="A21">
        <v>8</v>
      </c>
      <c r="B21">
        <v>12.015</v>
      </c>
      <c r="C21">
        <v>12.016</v>
      </c>
      <c r="D21">
        <v>12.014</v>
      </c>
      <c r="E21">
        <f>IF(COUNT(B21:D21)=0,"",AVERAGE(B21:D21))</f>
      </c>
      <c r="F21">
        <f>IF(COUNT(B21:D21)=0,"",MAX(B21:D21)-MIN(B21:D21))</f>
      </c>
      <c r="G21">
        <v>12.016</v>
      </c>
      <c r="H21">
        <v>12.015</v>
      </c>
      <c r="I21">
        <v>12.017</v>
      </c>
      <c r="J21">
        <f>IF(COUNT(G21:I21)=0,"",AVERAGE(G21:I21))</f>
      </c>
      <c r="K21">
        <f>IF(COUNT(G21:I21)=0,"",MAX(G21:I21)-MIN(G21:I21))</f>
      </c>
      <c r="L21">
        <v>12.015</v>
      </c>
      <c r="M21">
        <v>12.016</v>
      </c>
      <c r="N21">
        <v>12.015</v>
      </c>
      <c r="O21">
        <f>IF(COUNT(L21:N21)=0,"",AVERAGE(L21:N21))</f>
      </c>
      <c r="P21">
        <f>IF(COUNT(L21:N21)=0,"",MAX(L21:N21)-MIN(L21:N21))</f>
      </c>
      <c r="Q21">
        <f>IF(COUNT(B21:D21,G21:I21,L21:N21)=0,"",AVERAGE(B21:D21,G21:I21,L21:N21))</f>
      </c>
    </row>
    <row r="22">
      <c r="A22">
        <v>9</v>
      </c>
      <c r="B22">
        <v>12.021</v>
      </c>
      <c r="C22">
        <v>12.021</v>
      </c>
      <c r="D22">
        <v>12.02</v>
      </c>
      <c r="E22">
        <f>IF(COUNT(B22:D22)=0,"",AVERAGE(B22:D22))</f>
      </c>
      <c r="F22">
        <f>IF(COUNT(B22:D22)=0,"",MAX(B22:D22)-MIN(B22:D22))</f>
      </c>
      <c r="G22">
        <v>12.023</v>
      </c>
      <c r="H22">
        <v>12.024</v>
      </c>
      <c r="I22">
        <v>12.024</v>
      </c>
      <c r="J22">
        <f>IF(COUNT(G22:I22)=0,"",AVERAGE(G22:I22))</f>
      </c>
      <c r="K22">
        <f>IF(COUNT(G22:I22)=0,"",MAX(G22:I22)-MIN(G22:I22))</f>
      </c>
      <c r="L22">
        <v>12.021</v>
      </c>
      <c r="M22">
        <v>12.021</v>
      </c>
      <c r="N22">
        <v>12.018</v>
      </c>
      <c r="O22">
        <f>IF(COUNT(L22:N22)=0,"",AVERAGE(L22:N22))</f>
      </c>
      <c r="P22">
        <f>IF(COUNT(L22:N22)=0,"",MAX(L22:N22)-MIN(L22:N22))</f>
      </c>
      <c r="Q22">
        <f>IF(COUNT(B22:D22,G22:I22,L22:N22)=0,"",AVERAGE(B22:D22,G22:I22,L22:N22))</f>
      </c>
    </row>
    <row r="23">
      <c r="A23">
        <v>10</v>
      </c>
      <c r="B23">
        <v>12.031</v>
      </c>
      <c r="C23">
        <v>12.03</v>
      </c>
      <c r="D23">
        <v>12.03</v>
      </c>
      <c r="E23">
        <f>IF(COUNT(B23:D23)=0,"",AVERAGE(B23:D23))</f>
      </c>
      <c r="F23">
        <f>IF(COUNT(B23:D23)=0,"",MAX(B23:D23)-MIN(B23:D23))</f>
      </c>
      <c r="G23">
        <v>12.031</v>
      </c>
      <c r="H23">
        <v>12.031</v>
      </c>
      <c r="I23">
        <v>12.029</v>
      </c>
      <c r="J23">
        <f>IF(COUNT(G23:I23)=0,"",AVERAGE(G23:I23))</f>
      </c>
      <c r="K23">
        <f>IF(COUNT(G23:I23)=0,"",MAX(G23:I23)-MIN(G23:I23))</f>
      </c>
      <c r="L23">
        <v>12.03</v>
      </c>
      <c r="M23">
        <v>12.029</v>
      </c>
      <c r="N23">
        <v>12.029</v>
      </c>
      <c r="O23">
        <f>IF(COUNT(L23:N23)=0,"",AVERAGE(L23:N23))</f>
      </c>
      <c r="P23">
        <f>IF(COUNT(L23:N23)=0,"",MAX(L23:N23)-MIN(L23:N23))</f>
      </c>
      <c r="Q23">
        <f>IF(COUNT(B23:D23,G23:I23,L23:N23)=0,"",AVERAGE(B23:D23,G23:I23,L23:N23))</f>
      </c>
    </row>
    <row r="25">
      <c r="A25" t="str">
        <v>Average range, operator A</v>
      </c>
      <c r="B25">
        <f>IF(COUNT(F14:F23)=0,"",AVERAGE(F14:F23))</f>
      </c>
    </row>
    <row r="26">
      <c r="A26" t="str">
        <v>Average range, operator B</v>
      </c>
      <c r="B26">
        <f>IF(COUNT(K14:K23)=0,"",AVERAGE(K14:K23))</f>
      </c>
    </row>
    <row r="27">
      <c r="A27" t="str">
        <v>Average range, operator C</v>
      </c>
      <c r="B27">
        <f>IF(COUNT(P14:P23)=0,"",AVERAGE(P14:P23))</f>
      </c>
    </row>
    <row r="28">
      <c r="A28" t="str">
        <v>R̿ (average of operator ranges)</v>
      </c>
      <c r="B28">
        <f>IFERROR(AVERAGE(B25:B27),"")</f>
      </c>
    </row>
    <row r="29">
      <c r="A29" t="str">
        <v>Average, operator A</v>
      </c>
      <c r="B29">
        <f>IF(COUNT(E14:E23)=0,"",AVERAGE(E14:E23))</f>
      </c>
    </row>
    <row r="30">
      <c r="A30" t="str">
        <v>Average, operator B</v>
      </c>
      <c r="B30">
        <f>IF(COUNT(J14:J23)=0,"",AVERAGE(J14:J23))</f>
      </c>
    </row>
    <row r="31">
      <c r="A31" t="str">
        <v>Average, operator C</v>
      </c>
      <c r="B31">
        <f>IF(COUNT(O14:O23)=0,"",AVERAGE(O14:O23))</f>
      </c>
    </row>
    <row r="32">
      <c r="A32" t="str">
        <v>X̄diff (max − min operator average)</v>
      </c>
      <c r="B32">
        <f>IFERROR(MAX(B29:B31)-MIN(B29:B31),"")</f>
      </c>
    </row>
    <row r="33">
      <c r="A33" t="str">
        <v>Rp (range of part averages)</v>
      </c>
      <c r="B33">
        <f>IF(COUNT(Q14:Q23)=0,"",MAX(Q14:Q23)-MIN(Q14:Q23))</f>
      </c>
    </row>
    <row r="34">
      <c r="A34" t="str">
        <v>EV, repeatability = R̿ × K1</v>
      </c>
      <c r="B34">
        <f>IFERROR(B28*$B$7,"")</f>
      </c>
    </row>
    <row r="35">
      <c r="A35" t="str">
        <v>AV, reproducibility</v>
      </c>
      <c r="B35">
        <f>IFERROR(SQRT(MAX(0,(B32*$B$8)^2-B34^2/($B$11*$B$10))),"")</f>
      </c>
    </row>
    <row r="36">
      <c r="A36" t="str">
        <v>GRR = √(EV² + AV²)</v>
      </c>
      <c r="B36">
        <f>IFERROR(SQRT(B34^2+B35^2),"")</f>
      </c>
    </row>
    <row r="37">
      <c r="A37" t="str">
        <v>PV, part variation = Rp × K3</v>
      </c>
      <c r="B37">
        <f>IFERROR(B33*$B$9,"")</f>
      </c>
    </row>
    <row r="38">
      <c r="A38" t="str">
        <v>TV, total variation = √(GRR² + PV²)</v>
      </c>
      <c r="B38">
        <f>IFERROR(SQRT(B36^2+B37^2),"")</f>
      </c>
    </row>
    <row r="39">
      <c r="A39" t="str">
        <v>%EV</v>
      </c>
      <c r="B39">
        <f>IFERROR(ROUND(100*B34/B38,1),"")</f>
      </c>
    </row>
    <row r="40">
      <c r="A40" t="str">
        <v>%AV</v>
      </c>
      <c r="B40">
        <f>IFERROR(ROUND(100*B35/B38,1),"")</f>
      </c>
    </row>
    <row r="41">
      <c r="A41" t="str">
        <v>%GRR (of total variation)</v>
      </c>
      <c r="B41">
        <f>IFERROR(ROUND(100*B36/B38,1),"")</f>
      </c>
    </row>
    <row r="42">
      <c r="A42" t="str">
        <v>%PV</v>
      </c>
      <c r="B42">
        <f>IFERROR(ROUND(100*B37/B38,1),"")</f>
      </c>
    </row>
    <row r="43">
      <c r="A43" t="str">
        <v>ndc = 1.41 × PV ÷ GRR (truncated)</v>
      </c>
      <c r="B43">
        <f>IFERROR(INT(1.41*B37/B36),"")</f>
      </c>
    </row>
    <row r="44">
      <c r="A44" t="str">
        <v>%GRR of tolerance = 6 × GRR ÷ tolerance</v>
      </c>
      <c r="B44">
        <f>IFERROR(ROUND(100*6*B36/$B$6,1),"")</f>
      </c>
    </row>
    <row r="45">
      <c r="A45" t="str">
        <v>Verdict (&lt;10% / 10–30% / &gt;30%)</v>
      </c>
      <c r="B45">
        <f>IF(B41="","",IF(B41&lt;10,"Acceptable",IF(B41&lt;=30,"Conditionally acceptable","Not acceptable")))</f>
      </c>
    </row>
  </sheetData>
  <ignoredErrors>
    <ignoredError numberStoredAsText="1" sqref="A1:Q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